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036" tabRatio="602" activeTab="0"/>
  </bookViews>
  <sheets>
    <sheet name="Parc prov 2022" sheetId="1" r:id="rId1"/>
    <sheet name="Parc prov 2021" sheetId="2" r:id="rId2"/>
    <sheet name="Parc prov 2020" sheetId="3" r:id="rId3"/>
    <sheet name="Parc prov 2019" sheetId="4" r:id="rId4"/>
    <sheet name="Parc prov 2018" sheetId="5" r:id="rId5"/>
  </sheets>
  <definedNames/>
  <calcPr fullCalcOnLoad="1"/>
</workbook>
</file>

<file path=xl/sharedStrings.xml><?xml version="1.0" encoding="utf-8"?>
<sst xmlns="http://schemas.openxmlformats.org/spreadsheetml/2006/main" count="230" uniqueCount="58">
  <si>
    <t>Source - Bron: FEBIAC</t>
  </si>
  <si>
    <t>2.</t>
  </si>
  <si>
    <t xml:space="preserve">Voitures </t>
  </si>
  <si>
    <t>Trekkers</t>
  </si>
  <si>
    <t>Brabant wallon - Waals-Brabant</t>
  </si>
  <si>
    <t>Hainaut - Henegouwen</t>
  </si>
  <si>
    <t>Liège - Luik</t>
  </si>
  <si>
    <t>Luxembourg - Luxemburg</t>
  </si>
  <si>
    <t>Namur - Namen</t>
  </si>
  <si>
    <t>Le Royaume - Het Rijk</t>
  </si>
  <si>
    <t>Région wallonne - Waals Gewest</t>
  </si>
  <si>
    <t>Autres</t>
  </si>
  <si>
    <t>Andere</t>
  </si>
  <si>
    <t>Wagens</t>
  </si>
  <si>
    <t>TOTAL</t>
  </si>
  <si>
    <t>TOTAAL</t>
  </si>
  <si>
    <t>Landbouw-tractoren</t>
  </si>
  <si>
    <t>Cyclomoteurs</t>
  </si>
  <si>
    <t>Bromfietsen</t>
  </si>
  <si>
    <t>Répartition du parc par province et par région (au 31/12/2018)</t>
  </si>
  <si>
    <t>Verdeling van het park per provincie en per gewest (op 31/12/2018)</t>
  </si>
  <si>
    <t>Répartition du parc par province et par région (au 31/12/2019)</t>
  </si>
  <si>
    <t>Verdeling van het park per provincie en per gewest (op 31/12/2019)</t>
  </si>
  <si>
    <t>Répartition du parc par province et par région (au 31/12/2020)</t>
  </si>
  <si>
    <t>Verdeling van het park per provincie en per gewest (op 31/12/2020)</t>
  </si>
  <si>
    <t>Répartition du parc par province et par région (au 31/12/2021)</t>
  </si>
  <si>
    <t>Verdeling van het park per provincie en per gewest (op 31/12/2021)</t>
  </si>
  <si>
    <t xml:space="preserve">Région Bruxelles-Capitale - 
Brussels-Hoofdstedelijk Gewest </t>
  </si>
  <si>
    <t>Antwerpen - Anvers</t>
  </si>
  <si>
    <t>Vlaams-Brabant - Brabant flamand</t>
  </si>
  <si>
    <t>Oost-Vlaanderen - Flandre orientale</t>
  </si>
  <si>
    <t>West-Vlaanderen - Flandre occidentale</t>
  </si>
  <si>
    <t>Limburg - Limbourg</t>
  </si>
  <si>
    <t>Remorques 
de tout type</t>
  </si>
  <si>
    <t>Aanhangwagens 
van alle types</t>
  </si>
  <si>
    <t>Motos, tricycles 
et quadricycles</t>
  </si>
  <si>
    <t>Tracteurs 
agricoles</t>
  </si>
  <si>
    <t>Tracteurs 
routiers</t>
  </si>
  <si>
    <t>Véhicules 
utilitaires lourds</t>
  </si>
  <si>
    <t>Zware bedrijfs-voertuigen</t>
  </si>
  <si>
    <t>Véhicules 
utilitaires légers</t>
  </si>
  <si>
    <t>Lichte bedrijfs-voertuigen</t>
  </si>
  <si>
    <t>Motorfietsen, drie- 
en vierwielers</t>
  </si>
  <si>
    <t>Région Bruxelles-Capitale - 
Brussels Hoofdstedelijk Gewest</t>
  </si>
  <si>
    <t>Autobus 
et autocars</t>
  </si>
  <si>
    <t>Autobussen 
en autocars</t>
  </si>
  <si>
    <t>Motorhomes</t>
  </si>
  <si>
    <t>Caravanes</t>
  </si>
  <si>
    <t xml:space="preserve">Région Bruxelles-Capitale - 
Brussels Hoofdstedelijk Gewest </t>
  </si>
  <si>
    <t>Vlaams Gewest - Région flamande</t>
  </si>
  <si>
    <t>%</t>
  </si>
  <si>
    <t>Lichte bedrijfs-
voertuigen</t>
  </si>
  <si>
    <t>Kampeer-
wagens</t>
  </si>
  <si>
    <t>Zware bedrijfs-
voertuigen</t>
  </si>
  <si>
    <t>Landbouw-
tractoren</t>
  </si>
  <si>
    <t>Kampeeraan-
hangwagens</t>
  </si>
  <si>
    <t>Répartition du parc par province et par région (au 31/12/2022)</t>
  </si>
  <si>
    <t>Verdeling van het park per provincie en per gewest (op 31/12/2022)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</si>
</sst>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.0"/>
    <numFmt numFmtId="181" formatCode="0.0%"/>
    <numFmt numFmtId="182" formatCode="0.0"/>
  </numFmts>
  <fonts count="47"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3" fontId="1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59" applyNumberFormat="1" applyAlignment="1">
      <alignment vertical="center"/>
      <protection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59" applyAlignment="1">
      <alignment vertical="center"/>
      <protection/>
    </xf>
    <xf numFmtId="0" fontId="5" fillId="0" borderId="0" xfId="0" applyFont="1" applyAlignment="1">
      <alignment vertical="center"/>
    </xf>
    <xf numFmtId="3" fontId="0" fillId="0" borderId="0" xfId="59" applyNumberFormat="1" applyFont="1" applyAlignment="1">
      <alignment vertical="center"/>
      <protection/>
    </xf>
    <xf numFmtId="181" fontId="5" fillId="0" borderId="0" xfId="62" applyNumberFormat="1" applyFont="1" applyAlignment="1">
      <alignment vertical="center"/>
    </xf>
    <xf numFmtId="3" fontId="5" fillId="0" borderId="0" xfId="59" applyNumberFormat="1" applyFont="1" applyAlignment="1">
      <alignment vertical="center"/>
      <protection/>
    </xf>
    <xf numFmtId="9" fontId="5" fillId="0" borderId="11" xfId="62" applyFont="1" applyBorder="1" applyAlignment="1">
      <alignment vertical="center"/>
    </xf>
    <xf numFmtId="0" fontId="7" fillId="33" borderId="12" xfId="0" applyFont="1" applyFill="1" applyBorder="1" applyAlignment="1">
      <alignment wrapText="1"/>
    </xf>
    <xf numFmtId="0" fontId="7" fillId="33" borderId="12" xfId="0" applyNumberFormat="1" applyFont="1" applyFill="1" applyBorder="1" applyAlignment="1">
      <alignment horizontal="right" vertical="center" wrapText="1"/>
    </xf>
    <xf numFmtId="0" fontId="46" fillId="33" borderId="12" xfId="0" applyFont="1" applyFill="1" applyBorder="1" applyAlignment="1">
      <alignment vertical="center" wrapText="1"/>
    </xf>
    <xf numFmtId="0" fontId="46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1" xfId="57"/>
    <cellStyle name="Normal 2" xfId="58"/>
    <cellStyle name="Normal 3" xfId="59"/>
    <cellStyle name="Note" xfId="60"/>
    <cellStyle name="Output" xfId="61"/>
    <cellStyle name="Percent" xfId="62"/>
    <cellStyle name="source" xfId="63"/>
    <cellStyle name="Standard_Data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90" zoomScaleNormal="90" zoomScalePageLayoutView="0" workbookViewId="0" topLeftCell="B11">
      <selection activeCell="C18" sqref="C18"/>
    </sheetView>
  </sheetViews>
  <sheetFormatPr defaultColWidth="9.140625" defaultRowHeight="12.75"/>
  <cols>
    <col min="1" max="1" width="2.421875" style="4" customWidth="1"/>
    <col min="2" max="2" width="34.28125" style="2" customWidth="1"/>
    <col min="3" max="3" width="8.7109375" style="2" bestFit="1" customWidth="1"/>
    <col min="4" max="4" width="11.28125" style="2" bestFit="1" customWidth="1"/>
    <col min="5" max="5" width="14.8515625" style="2" bestFit="1" customWidth="1"/>
    <col min="6" max="6" width="15.28125" style="2" bestFit="1" customWidth="1"/>
    <col min="7" max="7" width="9.140625" style="2" bestFit="1" customWidth="1"/>
    <col min="8" max="8" width="10.57421875" style="2" bestFit="1" customWidth="1"/>
    <col min="9" max="9" width="15.28125" style="2" bestFit="1" customWidth="1"/>
    <col min="10" max="10" width="16.7109375" style="2" bestFit="1" customWidth="1"/>
    <col min="11" max="11" width="13.140625" style="2" bestFit="1" customWidth="1"/>
    <col min="12" max="12" width="11.7109375" style="2" bestFit="1" customWidth="1"/>
    <col min="13" max="13" width="12.421875" style="2" bestFit="1" customWidth="1"/>
    <col min="14" max="14" width="7.00390625" style="4" bestFit="1" customWidth="1"/>
    <col min="15" max="15" width="9.140625" style="17" bestFit="1" customWidth="1"/>
    <col min="16" max="16" width="5.8515625" style="17" bestFit="1" customWidth="1"/>
    <col min="17" max="16384" width="9.140625" style="4" customWidth="1"/>
  </cols>
  <sheetData>
    <row r="1" spans="1:13" ht="13.5">
      <c r="A1" s="1" t="s">
        <v>1</v>
      </c>
      <c r="B1" s="1" t="s">
        <v>56</v>
      </c>
      <c r="I1" s="3"/>
      <c r="K1" s="3"/>
      <c r="L1" s="3"/>
      <c r="M1" s="3"/>
    </row>
    <row r="2" ht="13.5">
      <c r="B2" s="1" t="s">
        <v>57</v>
      </c>
    </row>
    <row r="3" ht="13.5">
      <c r="B3" s="5"/>
    </row>
    <row r="4" spans="3:16" ht="39">
      <c r="C4" s="23" t="s">
        <v>2</v>
      </c>
      <c r="D4" s="23" t="s">
        <v>44</v>
      </c>
      <c r="E4" s="23" t="s">
        <v>40</v>
      </c>
      <c r="F4" s="23" t="s">
        <v>38</v>
      </c>
      <c r="G4" s="23" t="s">
        <v>37</v>
      </c>
      <c r="H4" s="23" t="s">
        <v>36</v>
      </c>
      <c r="I4" s="23" t="s">
        <v>33</v>
      </c>
      <c r="J4" s="23" t="s">
        <v>35</v>
      </c>
      <c r="K4" s="23" t="s">
        <v>17</v>
      </c>
      <c r="L4" s="23" t="s">
        <v>46</v>
      </c>
      <c r="M4" s="23" t="s">
        <v>47</v>
      </c>
      <c r="N4" s="23" t="s">
        <v>11</v>
      </c>
      <c r="O4" s="23" t="s">
        <v>14</v>
      </c>
      <c r="P4" s="27" t="s">
        <v>50</v>
      </c>
    </row>
    <row r="5" spans="3:16" ht="52.5">
      <c r="C5" s="23" t="s">
        <v>13</v>
      </c>
      <c r="D5" s="23" t="s">
        <v>45</v>
      </c>
      <c r="E5" s="23" t="s">
        <v>51</v>
      </c>
      <c r="F5" s="23" t="s">
        <v>53</v>
      </c>
      <c r="G5" s="23" t="s">
        <v>3</v>
      </c>
      <c r="H5" s="23" t="s">
        <v>54</v>
      </c>
      <c r="I5" s="23" t="s">
        <v>34</v>
      </c>
      <c r="J5" s="23" t="s">
        <v>42</v>
      </c>
      <c r="K5" s="23" t="s">
        <v>18</v>
      </c>
      <c r="L5" s="23" t="s">
        <v>52</v>
      </c>
      <c r="M5" s="23" t="s">
        <v>55</v>
      </c>
      <c r="N5" s="23" t="s">
        <v>12</v>
      </c>
      <c r="O5" s="23" t="s">
        <v>15</v>
      </c>
      <c r="P5" s="27"/>
    </row>
    <row r="6" spans="2:17" ht="26.25">
      <c r="B6" s="22" t="s">
        <v>27</v>
      </c>
      <c r="C6" s="7">
        <v>504454</v>
      </c>
      <c r="D6" s="7">
        <v>2022</v>
      </c>
      <c r="E6" s="7">
        <v>72757</v>
      </c>
      <c r="F6" s="7">
        <v>7482</v>
      </c>
      <c r="G6" s="7">
        <v>2624</v>
      </c>
      <c r="H6" s="7">
        <v>1206</v>
      </c>
      <c r="I6" s="7">
        <v>9171</v>
      </c>
      <c r="J6" s="7">
        <v>37912</v>
      </c>
      <c r="K6" s="7">
        <v>9289</v>
      </c>
      <c r="L6" s="7">
        <v>1809</v>
      </c>
      <c r="M6" s="7">
        <v>646</v>
      </c>
      <c r="N6" s="7">
        <v>4305</v>
      </c>
      <c r="O6" s="6">
        <f aca="true" t="shared" si="0" ref="O6:O15">SUM(C6:N6)</f>
        <v>653677</v>
      </c>
      <c r="P6" s="19">
        <f>O6/O$18</f>
        <v>0.0772701003600982</v>
      </c>
      <c r="Q6" s="8"/>
    </row>
    <row r="7" spans="2:17" ht="12.75">
      <c r="B7" s="22" t="s">
        <v>28</v>
      </c>
      <c r="C7" s="7">
        <v>928346</v>
      </c>
      <c r="D7" s="7">
        <v>3796</v>
      </c>
      <c r="E7" s="7">
        <v>131684</v>
      </c>
      <c r="F7" s="7">
        <v>15407</v>
      </c>
      <c r="G7" s="7">
        <v>10254</v>
      </c>
      <c r="H7" s="7">
        <v>19611</v>
      </c>
      <c r="I7" s="7">
        <v>64589</v>
      </c>
      <c r="J7" s="7">
        <v>76950</v>
      </c>
      <c r="K7" s="7">
        <v>57543</v>
      </c>
      <c r="L7" s="7">
        <v>15489</v>
      </c>
      <c r="M7" s="7">
        <v>8938</v>
      </c>
      <c r="N7" s="7">
        <v>14376</v>
      </c>
      <c r="O7" s="6">
        <f t="shared" si="0"/>
        <v>1346983</v>
      </c>
      <c r="P7" s="19">
        <f aca="true" t="shared" si="1" ref="P7:P22">O7/O$18</f>
        <v>0.15922468068074316</v>
      </c>
      <c r="Q7" s="8"/>
    </row>
    <row r="8" spans="2:17" ht="12.75">
      <c r="B8" s="22" t="s">
        <v>32</v>
      </c>
      <c r="C8" s="7">
        <v>477139</v>
      </c>
      <c r="D8" s="7">
        <v>1237</v>
      </c>
      <c r="E8" s="7">
        <v>83315</v>
      </c>
      <c r="F8" s="7">
        <v>7923</v>
      </c>
      <c r="G8" s="7">
        <v>5452</v>
      </c>
      <c r="H8" s="7">
        <v>17042</v>
      </c>
      <c r="I8" s="7">
        <v>35735</v>
      </c>
      <c r="J8" s="7">
        <v>47355</v>
      </c>
      <c r="K8" s="7">
        <v>27799</v>
      </c>
      <c r="L8" s="7">
        <v>7458</v>
      </c>
      <c r="M8" s="7">
        <v>4138</v>
      </c>
      <c r="N8" s="7">
        <v>8529</v>
      </c>
      <c r="O8" s="6">
        <f t="shared" si="0"/>
        <v>723122</v>
      </c>
      <c r="P8" s="19">
        <f t="shared" si="1"/>
        <v>0.0854790814310354</v>
      </c>
      <c r="Q8" s="8"/>
    </row>
    <row r="9" spans="2:17" ht="12.75">
      <c r="B9" s="22" t="s">
        <v>30</v>
      </c>
      <c r="C9" s="7">
        <v>730207</v>
      </c>
      <c r="D9" s="7">
        <v>1449</v>
      </c>
      <c r="E9" s="7">
        <v>117851</v>
      </c>
      <c r="F9" s="7">
        <v>14543</v>
      </c>
      <c r="G9" s="7">
        <v>9173</v>
      </c>
      <c r="H9" s="7">
        <v>29032</v>
      </c>
      <c r="I9" s="7">
        <v>56721</v>
      </c>
      <c r="J9" s="7">
        <v>69335</v>
      </c>
      <c r="K9" s="7">
        <v>48886</v>
      </c>
      <c r="L9" s="7">
        <v>10324</v>
      </c>
      <c r="M9" s="7">
        <v>5305</v>
      </c>
      <c r="N9" s="7">
        <v>16126</v>
      </c>
      <c r="O9" s="6">
        <f t="shared" si="0"/>
        <v>1108952</v>
      </c>
      <c r="P9" s="19">
        <f t="shared" si="1"/>
        <v>0.13108742136335164</v>
      </c>
      <c r="Q9" s="8"/>
    </row>
    <row r="10" spans="2:17" ht="12.75">
      <c r="B10" s="22" t="s">
        <v>29</v>
      </c>
      <c r="C10" s="7">
        <v>810529</v>
      </c>
      <c r="D10" s="7">
        <v>1142</v>
      </c>
      <c r="E10" s="7">
        <v>86963</v>
      </c>
      <c r="F10" s="7">
        <v>8444</v>
      </c>
      <c r="G10" s="7">
        <v>4652</v>
      </c>
      <c r="H10" s="7">
        <v>18505</v>
      </c>
      <c r="I10" s="7">
        <v>30378</v>
      </c>
      <c r="J10" s="7">
        <v>56046</v>
      </c>
      <c r="K10" s="7">
        <v>31642</v>
      </c>
      <c r="L10" s="7">
        <v>7620</v>
      </c>
      <c r="M10" s="7">
        <v>3866</v>
      </c>
      <c r="N10" s="7">
        <v>8168</v>
      </c>
      <c r="O10" s="6">
        <f t="shared" si="0"/>
        <v>1067955</v>
      </c>
      <c r="P10" s="19">
        <f t="shared" si="1"/>
        <v>0.12624123233656478</v>
      </c>
      <c r="Q10" s="8"/>
    </row>
    <row r="11" spans="2:17" ht="26.25">
      <c r="B11" s="22" t="s">
        <v>31</v>
      </c>
      <c r="C11" s="7">
        <v>614047</v>
      </c>
      <c r="D11" s="7">
        <v>1250</v>
      </c>
      <c r="E11" s="7">
        <v>118976</v>
      </c>
      <c r="F11" s="7">
        <v>12751</v>
      </c>
      <c r="G11" s="7">
        <v>10730</v>
      </c>
      <c r="H11" s="7">
        <v>32519</v>
      </c>
      <c r="I11" s="7">
        <v>58046</v>
      </c>
      <c r="J11" s="7">
        <v>50530</v>
      </c>
      <c r="K11" s="7">
        <v>37071</v>
      </c>
      <c r="L11" s="7">
        <v>10198</v>
      </c>
      <c r="M11" s="7">
        <v>6573</v>
      </c>
      <c r="N11" s="7">
        <v>17049</v>
      </c>
      <c r="O11" s="6">
        <f t="shared" si="0"/>
        <v>969740</v>
      </c>
      <c r="P11" s="19">
        <f t="shared" si="1"/>
        <v>0.1146313961225523</v>
      </c>
      <c r="Q11" s="8"/>
    </row>
    <row r="12" spans="2:17" ht="12.75">
      <c r="B12" s="22" t="s">
        <v>4</v>
      </c>
      <c r="C12" s="7">
        <v>214175</v>
      </c>
      <c r="D12" s="7">
        <v>553</v>
      </c>
      <c r="E12" s="7">
        <v>28066</v>
      </c>
      <c r="F12" s="7">
        <v>2250</v>
      </c>
      <c r="G12" s="7">
        <v>1186</v>
      </c>
      <c r="H12" s="7">
        <v>6083</v>
      </c>
      <c r="I12" s="7">
        <v>7805</v>
      </c>
      <c r="J12" s="7">
        <v>23224</v>
      </c>
      <c r="K12" s="7">
        <v>4721</v>
      </c>
      <c r="L12" s="7">
        <v>2191</v>
      </c>
      <c r="M12" s="7">
        <v>922</v>
      </c>
      <c r="N12" s="7">
        <v>2607</v>
      </c>
      <c r="O12" s="6">
        <f t="shared" si="0"/>
        <v>293783</v>
      </c>
      <c r="P12" s="19">
        <f t="shared" si="1"/>
        <v>0.03472761301696515</v>
      </c>
      <c r="Q12" s="8"/>
    </row>
    <row r="13" spans="2:17" ht="12.75">
      <c r="B13" s="22" t="s">
        <v>5</v>
      </c>
      <c r="C13" s="7">
        <v>652602</v>
      </c>
      <c r="D13" s="7">
        <v>1115</v>
      </c>
      <c r="E13" s="7">
        <v>88642</v>
      </c>
      <c r="F13" s="7">
        <v>8476</v>
      </c>
      <c r="G13" s="7">
        <v>5305</v>
      </c>
      <c r="H13" s="7">
        <v>24237</v>
      </c>
      <c r="I13" s="7">
        <v>23659</v>
      </c>
      <c r="J13" s="7">
        <v>67878</v>
      </c>
      <c r="K13" s="7">
        <v>23068</v>
      </c>
      <c r="L13" s="7">
        <v>5605</v>
      </c>
      <c r="M13" s="7">
        <v>3827</v>
      </c>
      <c r="N13" s="7">
        <v>10367</v>
      </c>
      <c r="O13" s="6">
        <f t="shared" si="0"/>
        <v>914781</v>
      </c>
      <c r="P13" s="19">
        <f t="shared" si="1"/>
        <v>0.10813478166970994</v>
      </c>
      <c r="Q13" s="8"/>
    </row>
    <row r="14" spans="2:17" ht="12.75">
      <c r="B14" s="22" t="s">
        <v>6</v>
      </c>
      <c r="C14" s="7">
        <v>545882</v>
      </c>
      <c r="D14" s="7">
        <v>940</v>
      </c>
      <c r="E14" s="7">
        <v>76148</v>
      </c>
      <c r="F14" s="7">
        <v>8767</v>
      </c>
      <c r="G14" s="7">
        <v>3461</v>
      </c>
      <c r="H14" s="7">
        <v>20327</v>
      </c>
      <c r="I14" s="7">
        <v>29510</v>
      </c>
      <c r="J14" s="7">
        <v>59697</v>
      </c>
      <c r="K14" s="7">
        <v>15954</v>
      </c>
      <c r="L14" s="7">
        <v>4973</v>
      </c>
      <c r="M14" s="7">
        <v>2898</v>
      </c>
      <c r="N14" s="7">
        <v>8502</v>
      </c>
      <c r="O14" s="6">
        <f t="shared" si="0"/>
        <v>777059</v>
      </c>
      <c r="P14" s="19">
        <f t="shared" si="1"/>
        <v>0.09185488691772473</v>
      </c>
      <c r="Q14" s="8"/>
    </row>
    <row r="15" spans="2:17" ht="12.75">
      <c r="B15" s="22" t="s">
        <v>7</v>
      </c>
      <c r="C15" s="7">
        <v>149970</v>
      </c>
      <c r="D15" s="7">
        <v>428</v>
      </c>
      <c r="E15" s="7">
        <v>24955</v>
      </c>
      <c r="F15" s="7">
        <v>2409</v>
      </c>
      <c r="G15" s="7">
        <v>1020</v>
      </c>
      <c r="H15" s="7">
        <v>16232</v>
      </c>
      <c r="I15" s="7">
        <v>9601</v>
      </c>
      <c r="J15" s="7">
        <v>17206</v>
      </c>
      <c r="K15" s="7">
        <v>3626</v>
      </c>
      <c r="L15" s="7">
        <v>1584</v>
      </c>
      <c r="M15" s="7">
        <v>752</v>
      </c>
      <c r="N15" s="7">
        <v>4174</v>
      </c>
      <c r="O15" s="6">
        <f t="shared" si="0"/>
        <v>231957</v>
      </c>
      <c r="P15" s="19">
        <f t="shared" si="1"/>
        <v>0.027419261606615036</v>
      </c>
      <c r="Q15" s="8"/>
    </row>
    <row r="16" spans="2:17" ht="12.75">
      <c r="B16" s="22" t="s">
        <v>8</v>
      </c>
      <c r="C16" s="7">
        <v>250598</v>
      </c>
      <c r="D16" s="7">
        <v>2451</v>
      </c>
      <c r="E16" s="7">
        <v>39637</v>
      </c>
      <c r="F16" s="7">
        <v>3585</v>
      </c>
      <c r="G16" s="7">
        <v>1643</v>
      </c>
      <c r="H16" s="7">
        <v>15657</v>
      </c>
      <c r="I16" s="7">
        <v>12450</v>
      </c>
      <c r="J16" s="7">
        <v>28521</v>
      </c>
      <c r="K16" s="7">
        <v>7911</v>
      </c>
      <c r="L16" s="7">
        <v>2718</v>
      </c>
      <c r="M16" s="7">
        <v>1542</v>
      </c>
      <c r="N16" s="7">
        <v>4915</v>
      </c>
      <c r="O16" s="6">
        <f>SUM(C16:N16)</f>
        <v>371628</v>
      </c>
      <c r="P16" s="19">
        <f t="shared" si="1"/>
        <v>0.043929544494639663</v>
      </c>
      <c r="Q16" s="8"/>
    </row>
    <row r="17" spans="2:16" ht="13.5" thickBot="1"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2"/>
      <c r="M17" s="12"/>
      <c r="N17" s="7"/>
      <c r="O17" s="6"/>
      <c r="P17" s="19">
        <f t="shared" si="1"/>
        <v>0</v>
      </c>
    </row>
    <row r="18" spans="2:18" ht="13.5" thickBot="1">
      <c r="B18" s="14" t="s">
        <v>9</v>
      </c>
      <c r="C18" s="14">
        <f>SUM(C20:C22)</f>
        <v>5877949</v>
      </c>
      <c r="D18" s="14">
        <f aca="true" t="shared" si="2" ref="D18:J18">SUM(D20:D22)</f>
        <v>16383</v>
      </c>
      <c r="E18" s="14">
        <f t="shared" si="2"/>
        <v>868994</v>
      </c>
      <c r="F18" s="14">
        <f t="shared" si="2"/>
        <v>92037</v>
      </c>
      <c r="G18" s="14">
        <f t="shared" si="2"/>
        <v>55500</v>
      </c>
      <c r="H18" s="14">
        <f t="shared" si="2"/>
        <v>200451</v>
      </c>
      <c r="I18" s="14">
        <f>SUM(I20:I22)</f>
        <v>337665</v>
      </c>
      <c r="J18" s="14">
        <f t="shared" si="2"/>
        <v>534654</v>
      </c>
      <c r="K18" s="14">
        <f>SUM(K20:K22)</f>
        <v>267510</v>
      </c>
      <c r="L18" s="14">
        <f>SUM(L20:L22)</f>
        <v>69969</v>
      </c>
      <c r="M18" s="14">
        <f>SUM(M20:M22)</f>
        <v>39407</v>
      </c>
      <c r="N18" s="14">
        <f>SUM(N6:N17)</f>
        <v>99118</v>
      </c>
      <c r="O18" s="14">
        <f>SUM(C18:N18)</f>
        <v>8459637</v>
      </c>
      <c r="P18" s="21">
        <f t="shared" si="1"/>
        <v>1</v>
      </c>
      <c r="Q18" s="8"/>
      <c r="R18" s="8"/>
    </row>
    <row r="19" spans="3:17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6"/>
      <c r="P19" s="6"/>
      <c r="Q19" s="6"/>
    </row>
    <row r="20" spans="2:16" s="17" customFormat="1" ht="26.25">
      <c r="B20" s="24" t="s">
        <v>43</v>
      </c>
      <c r="C20" s="6">
        <f aca="true" t="shared" si="3" ref="C20:N20">SUM(C6)</f>
        <v>504454</v>
      </c>
      <c r="D20" s="6">
        <f t="shared" si="3"/>
        <v>2022</v>
      </c>
      <c r="E20" s="6">
        <f t="shared" si="3"/>
        <v>72757</v>
      </c>
      <c r="F20" s="6">
        <f t="shared" si="3"/>
        <v>7482</v>
      </c>
      <c r="G20" s="6">
        <f t="shared" si="3"/>
        <v>2624</v>
      </c>
      <c r="H20" s="6">
        <f t="shared" si="3"/>
        <v>1206</v>
      </c>
      <c r="I20" s="6">
        <f t="shared" si="3"/>
        <v>9171</v>
      </c>
      <c r="J20" s="6">
        <f t="shared" si="3"/>
        <v>37912</v>
      </c>
      <c r="K20" s="6">
        <f t="shared" si="3"/>
        <v>9289</v>
      </c>
      <c r="L20" s="6">
        <f t="shared" si="3"/>
        <v>1809</v>
      </c>
      <c r="M20" s="6">
        <f t="shared" si="3"/>
        <v>646</v>
      </c>
      <c r="N20" s="6">
        <f t="shared" si="3"/>
        <v>4305</v>
      </c>
      <c r="O20" s="6">
        <f>SUM(O6)</f>
        <v>653677</v>
      </c>
      <c r="P20" s="19">
        <f t="shared" si="1"/>
        <v>0.0772701003600982</v>
      </c>
    </row>
    <row r="21" spans="2:16" s="17" customFormat="1" ht="12.75">
      <c r="B21" s="25" t="s">
        <v>49</v>
      </c>
      <c r="C21" s="6">
        <f aca="true" t="shared" si="4" ref="C21:N21">SUM(C7:C11)</f>
        <v>3560268</v>
      </c>
      <c r="D21" s="6">
        <f t="shared" si="4"/>
        <v>8874</v>
      </c>
      <c r="E21" s="6">
        <f t="shared" si="4"/>
        <v>538789</v>
      </c>
      <c r="F21" s="6">
        <f t="shared" si="4"/>
        <v>59068</v>
      </c>
      <c r="G21" s="6">
        <f t="shared" si="4"/>
        <v>40261</v>
      </c>
      <c r="H21" s="6">
        <f t="shared" si="4"/>
        <v>116709</v>
      </c>
      <c r="I21" s="6">
        <f t="shared" si="4"/>
        <v>245469</v>
      </c>
      <c r="J21" s="6">
        <f t="shared" si="4"/>
        <v>300216</v>
      </c>
      <c r="K21" s="6">
        <f t="shared" si="4"/>
        <v>202941</v>
      </c>
      <c r="L21" s="6">
        <f t="shared" si="4"/>
        <v>51089</v>
      </c>
      <c r="M21" s="6">
        <f t="shared" si="4"/>
        <v>28820</v>
      </c>
      <c r="N21" s="6">
        <f t="shared" si="4"/>
        <v>64248</v>
      </c>
      <c r="O21" s="6">
        <f>SUM(O7:O11)</f>
        <v>5216752</v>
      </c>
      <c r="P21" s="19">
        <f t="shared" si="1"/>
        <v>0.6166638119342474</v>
      </c>
    </row>
    <row r="22" spans="2:16" s="17" customFormat="1" ht="12.75">
      <c r="B22" s="25" t="s">
        <v>10</v>
      </c>
      <c r="C22" s="6">
        <f aca="true" t="shared" si="5" ref="C22:M22">SUM(C12:C17)</f>
        <v>1813227</v>
      </c>
      <c r="D22" s="6">
        <f t="shared" si="5"/>
        <v>5487</v>
      </c>
      <c r="E22" s="6">
        <f t="shared" si="5"/>
        <v>257448</v>
      </c>
      <c r="F22" s="6">
        <f t="shared" si="5"/>
        <v>25487</v>
      </c>
      <c r="G22" s="6">
        <f t="shared" si="5"/>
        <v>12615</v>
      </c>
      <c r="H22" s="6">
        <f t="shared" si="5"/>
        <v>82536</v>
      </c>
      <c r="I22" s="6">
        <f t="shared" si="5"/>
        <v>83025</v>
      </c>
      <c r="J22" s="6">
        <f t="shared" si="5"/>
        <v>196526</v>
      </c>
      <c r="K22" s="6">
        <f t="shared" si="5"/>
        <v>55280</v>
      </c>
      <c r="L22" s="6">
        <f t="shared" si="5"/>
        <v>17071</v>
      </c>
      <c r="M22" s="6">
        <f t="shared" si="5"/>
        <v>9941</v>
      </c>
      <c r="N22" s="6">
        <f>SUM(N12:N17)</f>
        <v>30565</v>
      </c>
      <c r="O22" s="6">
        <f>SUM(O12:O17)</f>
        <v>2589208</v>
      </c>
      <c r="P22" s="19">
        <f t="shared" si="1"/>
        <v>0.3060660877056545</v>
      </c>
    </row>
    <row r="23" spans="3:15" ht="12.75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0"/>
    </row>
    <row r="24" spans="2:15" ht="12.75">
      <c r="B24" s="15" t="s">
        <v>0</v>
      </c>
      <c r="C24" s="16"/>
      <c r="D24" s="16"/>
      <c r="E24" s="16"/>
      <c r="F24" s="16"/>
      <c r="G24" s="9"/>
      <c r="H24" s="16"/>
      <c r="I24" s="9"/>
      <c r="J24" s="16"/>
      <c r="K24" s="9"/>
      <c r="L24" s="9"/>
      <c r="M24" s="9"/>
      <c r="N24" s="9"/>
      <c r="O24" s="20"/>
    </row>
    <row r="25" spans="8:14" ht="12.75">
      <c r="H25" s="7"/>
      <c r="N25" s="2"/>
    </row>
    <row r="26" ht="12.75">
      <c r="N26" s="2"/>
    </row>
    <row r="27" ht="12.75">
      <c r="O27" s="6"/>
    </row>
    <row r="28" ht="12.75">
      <c r="O28" s="6"/>
    </row>
    <row r="29" ht="12.75">
      <c r="O29" s="6"/>
    </row>
    <row r="30" ht="12.75">
      <c r="O30" s="6"/>
    </row>
    <row r="31" ht="12.75">
      <c r="O31" s="6"/>
    </row>
    <row r="32" ht="12.75">
      <c r="O32" s="6"/>
    </row>
    <row r="33" ht="12.75">
      <c r="O33" s="6"/>
    </row>
    <row r="34" ht="12.75">
      <c r="O34" s="6"/>
    </row>
  </sheetData>
  <sheetProtection/>
  <mergeCells count="1">
    <mergeCell ref="P4:P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="90" zoomScaleNormal="90" zoomScalePageLayoutView="0" workbookViewId="0" topLeftCell="A1">
      <selection activeCell="N18" sqref="N18"/>
    </sheetView>
  </sheetViews>
  <sheetFormatPr defaultColWidth="9.140625" defaultRowHeight="12.75"/>
  <cols>
    <col min="1" max="1" width="2.421875" style="4" customWidth="1"/>
    <col min="2" max="2" width="34.28125" style="2" customWidth="1"/>
    <col min="3" max="3" width="8.7109375" style="2" bestFit="1" customWidth="1"/>
    <col min="4" max="4" width="11.28125" style="2" bestFit="1" customWidth="1"/>
    <col min="5" max="5" width="14.8515625" style="2" bestFit="1" customWidth="1"/>
    <col min="6" max="6" width="15.28125" style="2" bestFit="1" customWidth="1"/>
    <col min="7" max="7" width="9.140625" style="2" bestFit="1" customWidth="1"/>
    <col min="8" max="8" width="10.57421875" style="2" bestFit="1" customWidth="1"/>
    <col min="9" max="9" width="15.28125" style="2" bestFit="1" customWidth="1"/>
    <col min="10" max="10" width="16.7109375" style="2" bestFit="1" customWidth="1"/>
    <col min="11" max="11" width="13.140625" style="2" bestFit="1" customWidth="1"/>
    <col min="12" max="12" width="11.7109375" style="2" bestFit="1" customWidth="1"/>
    <col min="13" max="13" width="12.421875" style="2" bestFit="1" customWidth="1"/>
    <col min="14" max="14" width="7.00390625" style="4" bestFit="1" customWidth="1"/>
    <col min="15" max="15" width="8.7109375" style="17" bestFit="1" customWidth="1"/>
    <col min="16" max="16" width="5.8515625" style="17" bestFit="1" customWidth="1"/>
    <col min="17" max="16384" width="9.140625" style="4" customWidth="1"/>
  </cols>
  <sheetData>
    <row r="1" spans="1:13" ht="13.5">
      <c r="A1" s="1" t="s">
        <v>1</v>
      </c>
      <c r="B1" s="1" t="s">
        <v>25</v>
      </c>
      <c r="I1" s="3"/>
      <c r="K1" s="3"/>
      <c r="L1" s="3"/>
      <c r="M1" s="3"/>
    </row>
    <row r="2" ht="13.5">
      <c r="B2" s="1" t="s">
        <v>26</v>
      </c>
    </row>
    <row r="3" ht="13.5">
      <c r="B3" s="5"/>
    </row>
    <row r="4" spans="3:16" ht="39">
      <c r="C4" s="23" t="s">
        <v>2</v>
      </c>
      <c r="D4" s="23" t="s">
        <v>44</v>
      </c>
      <c r="E4" s="23" t="s">
        <v>40</v>
      </c>
      <c r="F4" s="23" t="s">
        <v>38</v>
      </c>
      <c r="G4" s="23" t="s">
        <v>37</v>
      </c>
      <c r="H4" s="23" t="s">
        <v>36</v>
      </c>
      <c r="I4" s="23" t="s">
        <v>33</v>
      </c>
      <c r="J4" s="23" t="s">
        <v>35</v>
      </c>
      <c r="K4" s="23" t="s">
        <v>17</v>
      </c>
      <c r="L4" s="23" t="s">
        <v>46</v>
      </c>
      <c r="M4" s="23" t="s">
        <v>47</v>
      </c>
      <c r="N4" s="23" t="s">
        <v>11</v>
      </c>
      <c r="O4" s="23" t="s">
        <v>14</v>
      </c>
      <c r="P4" s="27" t="s">
        <v>50</v>
      </c>
    </row>
    <row r="5" spans="3:16" ht="52.5">
      <c r="C5" s="23" t="s">
        <v>13</v>
      </c>
      <c r="D5" s="23" t="s">
        <v>45</v>
      </c>
      <c r="E5" s="23" t="s">
        <v>51</v>
      </c>
      <c r="F5" s="23" t="s">
        <v>53</v>
      </c>
      <c r="G5" s="23" t="s">
        <v>3</v>
      </c>
      <c r="H5" s="23" t="s">
        <v>54</v>
      </c>
      <c r="I5" s="23" t="s">
        <v>34</v>
      </c>
      <c r="J5" s="23" t="s">
        <v>42</v>
      </c>
      <c r="K5" s="23" t="s">
        <v>18</v>
      </c>
      <c r="L5" s="23" t="s">
        <v>52</v>
      </c>
      <c r="M5" s="23" t="s">
        <v>55</v>
      </c>
      <c r="N5" s="23" t="s">
        <v>12</v>
      </c>
      <c r="O5" s="23" t="s">
        <v>15</v>
      </c>
      <c r="P5" s="27"/>
    </row>
    <row r="6" spans="2:17" ht="26.25">
      <c r="B6" s="22" t="s">
        <v>27</v>
      </c>
      <c r="C6" s="7">
        <v>501116</v>
      </c>
      <c r="D6" s="7">
        <v>2160</v>
      </c>
      <c r="E6" s="7">
        <v>73574</v>
      </c>
      <c r="F6" s="7">
        <v>7639</v>
      </c>
      <c r="G6" s="7">
        <v>2550</v>
      </c>
      <c r="H6" s="7">
        <v>1165</v>
      </c>
      <c r="I6" s="7">
        <v>9058</v>
      </c>
      <c r="J6" s="7">
        <v>37684</v>
      </c>
      <c r="K6" s="7">
        <v>9023</v>
      </c>
      <c r="L6" s="7">
        <v>1685</v>
      </c>
      <c r="M6" s="7">
        <v>669</v>
      </c>
      <c r="N6" s="7">
        <v>4205</v>
      </c>
      <c r="O6" s="6">
        <f aca="true" t="shared" si="0" ref="O6:O15">SUM(C6:N6)</f>
        <v>650528</v>
      </c>
      <c r="P6" s="19">
        <f>O6/O$18</f>
        <v>0.07765371491080533</v>
      </c>
      <c r="Q6" s="8"/>
    </row>
    <row r="7" spans="2:17" ht="12.75">
      <c r="B7" s="22" t="s">
        <v>28</v>
      </c>
      <c r="C7" s="7">
        <v>926902</v>
      </c>
      <c r="D7" s="7">
        <v>3899</v>
      </c>
      <c r="E7" s="7">
        <v>129863</v>
      </c>
      <c r="F7" s="7">
        <v>15575</v>
      </c>
      <c r="G7" s="7">
        <v>10137</v>
      </c>
      <c r="H7" s="7">
        <v>19342</v>
      </c>
      <c r="I7" s="7">
        <v>63905</v>
      </c>
      <c r="J7" s="7">
        <v>76069</v>
      </c>
      <c r="K7" s="7">
        <v>51498</v>
      </c>
      <c r="L7" s="7">
        <v>14770</v>
      </c>
      <c r="M7" s="7">
        <v>9050</v>
      </c>
      <c r="N7" s="7">
        <v>14276</v>
      </c>
      <c r="O7" s="6">
        <f t="shared" si="0"/>
        <v>1335286</v>
      </c>
      <c r="P7" s="19">
        <f aca="true" t="shared" si="1" ref="P7:P22">O7/O$18</f>
        <v>0.1593934747903082</v>
      </c>
      <c r="Q7" s="8"/>
    </row>
    <row r="8" spans="2:17" ht="12.75">
      <c r="B8" s="22" t="s">
        <v>32</v>
      </c>
      <c r="C8" s="7">
        <v>475622</v>
      </c>
      <c r="D8" s="7">
        <v>1187</v>
      </c>
      <c r="E8" s="7">
        <v>81605</v>
      </c>
      <c r="F8" s="7">
        <v>7921</v>
      </c>
      <c r="G8" s="7">
        <v>5283</v>
      </c>
      <c r="H8" s="7">
        <v>16835</v>
      </c>
      <c r="I8" s="7">
        <v>34476</v>
      </c>
      <c r="J8" s="7">
        <v>46528</v>
      </c>
      <c r="K8" s="7">
        <v>24397</v>
      </c>
      <c r="L8" s="7">
        <v>7038</v>
      </c>
      <c r="M8" s="7">
        <v>4141</v>
      </c>
      <c r="N8" s="7">
        <v>8262</v>
      </c>
      <c r="O8" s="6">
        <f t="shared" si="0"/>
        <v>713295</v>
      </c>
      <c r="P8" s="19">
        <f t="shared" si="1"/>
        <v>0.08514622979687712</v>
      </c>
      <c r="Q8" s="8"/>
    </row>
    <row r="9" spans="2:17" ht="12.75">
      <c r="B9" s="22" t="s">
        <v>30</v>
      </c>
      <c r="C9" s="7">
        <v>731239</v>
      </c>
      <c r="D9" s="7">
        <v>1471</v>
      </c>
      <c r="E9" s="7">
        <v>115657</v>
      </c>
      <c r="F9" s="7">
        <v>14712</v>
      </c>
      <c r="G9" s="7">
        <v>8881</v>
      </c>
      <c r="H9" s="7">
        <v>28538</v>
      </c>
      <c r="I9" s="7">
        <v>55104</v>
      </c>
      <c r="J9" s="7">
        <v>68235</v>
      </c>
      <c r="K9" s="7">
        <v>42907</v>
      </c>
      <c r="L9" s="7">
        <v>9793</v>
      </c>
      <c r="M9" s="7">
        <v>5324</v>
      </c>
      <c r="N9" s="7">
        <v>15548</v>
      </c>
      <c r="O9" s="6">
        <f t="shared" si="0"/>
        <v>1097409</v>
      </c>
      <c r="P9" s="19">
        <f t="shared" si="1"/>
        <v>0.1309980287190589</v>
      </c>
      <c r="Q9" s="8"/>
    </row>
    <row r="10" spans="2:17" ht="12.75">
      <c r="B10" s="22" t="s">
        <v>29</v>
      </c>
      <c r="C10" s="7">
        <v>793947</v>
      </c>
      <c r="D10" s="7">
        <v>1149</v>
      </c>
      <c r="E10" s="7">
        <v>84490</v>
      </c>
      <c r="F10" s="7">
        <v>8556</v>
      </c>
      <c r="G10" s="7">
        <v>4560</v>
      </c>
      <c r="H10" s="7">
        <v>18324</v>
      </c>
      <c r="I10" s="7">
        <v>29649</v>
      </c>
      <c r="J10" s="7">
        <v>55162</v>
      </c>
      <c r="K10" s="7">
        <v>28650</v>
      </c>
      <c r="L10" s="7">
        <v>7224</v>
      </c>
      <c r="M10" s="7">
        <v>3872</v>
      </c>
      <c r="N10" s="7">
        <v>7903</v>
      </c>
      <c r="O10" s="6">
        <f t="shared" si="0"/>
        <v>1043486</v>
      </c>
      <c r="P10" s="19">
        <f t="shared" si="1"/>
        <v>0.12456122466276102</v>
      </c>
      <c r="Q10" s="8"/>
    </row>
    <row r="11" spans="2:17" ht="26.25">
      <c r="B11" s="22" t="s">
        <v>31</v>
      </c>
      <c r="C11" s="7">
        <v>614783</v>
      </c>
      <c r="D11" s="7">
        <v>1260</v>
      </c>
      <c r="E11" s="7">
        <v>116308</v>
      </c>
      <c r="F11" s="7">
        <v>12868</v>
      </c>
      <c r="G11" s="7">
        <v>10393</v>
      </c>
      <c r="H11" s="7">
        <v>32045</v>
      </c>
      <c r="I11" s="7">
        <v>56850</v>
      </c>
      <c r="J11" s="7">
        <v>49829</v>
      </c>
      <c r="K11" s="7">
        <v>34429</v>
      </c>
      <c r="L11" s="7">
        <v>9733</v>
      </c>
      <c r="M11" s="7">
        <v>6589</v>
      </c>
      <c r="N11" s="7">
        <v>16830</v>
      </c>
      <c r="O11" s="6">
        <f t="shared" si="0"/>
        <v>961917</v>
      </c>
      <c r="P11" s="19">
        <f t="shared" si="1"/>
        <v>0.11482430961596907</v>
      </c>
      <c r="Q11" s="8"/>
    </row>
    <row r="12" spans="2:17" ht="12.75">
      <c r="B12" s="22" t="s">
        <v>4</v>
      </c>
      <c r="C12" s="7">
        <v>215817</v>
      </c>
      <c r="D12" s="7">
        <v>518</v>
      </c>
      <c r="E12" s="7">
        <v>29468</v>
      </c>
      <c r="F12" s="7">
        <v>2304</v>
      </c>
      <c r="G12" s="7">
        <v>1175</v>
      </c>
      <c r="H12" s="7">
        <v>5985</v>
      </c>
      <c r="I12" s="7">
        <v>7741</v>
      </c>
      <c r="J12" s="7">
        <v>22771</v>
      </c>
      <c r="K12" s="7">
        <v>4559</v>
      </c>
      <c r="L12" s="7">
        <v>2110</v>
      </c>
      <c r="M12" s="7">
        <v>960</v>
      </c>
      <c r="N12" s="7">
        <v>2589</v>
      </c>
      <c r="O12" s="6">
        <f t="shared" si="0"/>
        <v>295997</v>
      </c>
      <c r="P12" s="19">
        <f t="shared" si="1"/>
        <v>0.03533324722756537</v>
      </c>
      <c r="Q12" s="8"/>
    </row>
    <row r="13" spans="2:17" ht="12.75">
      <c r="B13" s="22" t="s">
        <v>5</v>
      </c>
      <c r="C13" s="7">
        <v>650616</v>
      </c>
      <c r="D13" s="7">
        <v>1144</v>
      </c>
      <c r="E13" s="7">
        <v>89516</v>
      </c>
      <c r="F13" s="7">
        <v>8528</v>
      </c>
      <c r="G13" s="7">
        <v>5219</v>
      </c>
      <c r="H13" s="7">
        <v>23899</v>
      </c>
      <c r="I13" s="7">
        <v>23328</v>
      </c>
      <c r="J13" s="7">
        <v>65597</v>
      </c>
      <c r="K13" s="7">
        <v>22038</v>
      </c>
      <c r="L13" s="7">
        <v>5600</v>
      </c>
      <c r="M13" s="7">
        <v>3922</v>
      </c>
      <c r="N13" s="7">
        <v>10262</v>
      </c>
      <c r="O13" s="6">
        <f t="shared" si="0"/>
        <v>909669</v>
      </c>
      <c r="P13" s="19">
        <f t="shared" si="1"/>
        <v>0.1085874507925829</v>
      </c>
      <c r="Q13" s="8"/>
    </row>
    <row r="14" spans="2:17" ht="12.75">
      <c r="B14" s="22" t="s">
        <v>6</v>
      </c>
      <c r="C14" s="7">
        <v>544056</v>
      </c>
      <c r="D14" s="7">
        <v>958</v>
      </c>
      <c r="E14" s="7">
        <v>75912</v>
      </c>
      <c r="F14" s="7">
        <v>8847</v>
      </c>
      <c r="G14" s="7">
        <v>3396</v>
      </c>
      <c r="H14" s="7">
        <v>19991</v>
      </c>
      <c r="I14" s="7">
        <v>28193</v>
      </c>
      <c r="J14" s="7">
        <v>57491</v>
      </c>
      <c r="K14" s="7">
        <v>14978</v>
      </c>
      <c r="L14" s="7">
        <v>4811</v>
      </c>
      <c r="M14" s="7">
        <v>2978</v>
      </c>
      <c r="N14" s="7">
        <v>8292</v>
      </c>
      <c r="O14" s="6">
        <f t="shared" si="0"/>
        <v>769903</v>
      </c>
      <c r="P14" s="19">
        <f t="shared" si="1"/>
        <v>0.09190354307727532</v>
      </c>
      <c r="Q14" s="8"/>
    </row>
    <row r="15" spans="2:17" ht="12.75">
      <c r="B15" s="22" t="s">
        <v>7</v>
      </c>
      <c r="C15" s="7">
        <v>249028</v>
      </c>
      <c r="D15" s="7">
        <v>2419</v>
      </c>
      <c r="E15" s="7">
        <v>39864</v>
      </c>
      <c r="F15" s="7">
        <v>3639</v>
      </c>
      <c r="G15" s="7">
        <v>1629</v>
      </c>
      <c r="H15" s="7">
        <v>15368</v>
      </c>
      <c r="I15" s="7">
        <v>11994</v>
      </c>
      <c r="J15" s="7">
        <v>27491</v>
      </c>
      <c r="K15" s="7">
        <v>7481</v>
      </c>
      <c r="L15" s="7">
        <v>2637</v>
      </c>
      <c r="M15" s="7">
        <v>1541</v>
      </c>
      <c r="N15" s="7">
        <v>4870</v>
      </c>
      <c r="O15" s="6">
        <f t="shared" si="0"/>
        <v>367961</v>
      </c>
      <c r="P15" s="19">
        <f t="shared" si="1"/>
        <v>0.043923610655182924</v>
      </c>
      <c r="Q15" s="8"/>
    </row>
    <row r="16" spans="2:17" ht="12.75">
      <c r="B16" s="22" t="s">
        <v>8</v>
      </c>
      <c r="C16" s="7">
        <v>148557</v>
      </c>
      <c r="D16" s="7">
        <v>441</v>
      </c>
      <c r="E16" s="7">
        <v>25116</v>
      </c>
      <c r="F16" s="7">
        <v>2415</v>
      </c>
      <c r="G16" s="7">
        <v>1012</v>
      </c>
      <c r="H16" s="7">
        <v>15980</v>
      </c>
      <c r="I16" s="7">
        <v>9290</v>
      </c>
      <c r="J16" s="7">
        <v>16682</v>
      </c>
      <c r="K16" s="7">
        <v>3439</v>
      </c>
      <c r="L16" s="7">
        <v>1487</v>
      </c>
      <c r="M16" s="7">
        <v>766</v>
      </c>
      <c r="N16" s="7">
        <v>4132</v>
      </c>
      <c r="O16" s="6">
        <f>SUM(C16:N16)</f>
        <v>229317</v>
      </c>
      <c r="P16" s="19">
        <f t="shared" si="1"/>
        <v>0.027373636403354114</v>
      </c>
      <c r="Q16" s="8"/>
    </row>
    <row r="17" spans="2:16" ht="13.5" thickBot="1"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2"/>
      <c r="M17" s="12"/>
      <c r="N17" s="7">
        <v>2526</v>
      </c>
      <c r="O17" s="6">
        <f>SUM(C17:N17)</f>
        <v>2526</v>
      </c>
      <c r="P17" s="19">
        <f t="shared" si="1"/>
        <v>0.0003015293482597125</v>
      </c>
    </row>
    <row r="18" spans="2:17" ht="13.5" thickBot="1">
      <c r="B18" s="14" t="s">
        <v>9</v>
      </c>
      <c r="C18" s="14">
        <f>SUM(C20:C22)</f>
        <v>5851683</v>
      </c>
      <c r="D18" s="14">
        <f aca="true" t="shared" si="2" ref="D18:J18">SUM(D20:D22)</f>
        <v>16606</v>
      </c>
      <c r="E18" s="14">
        <f t="shared" si="2"/>
        <v>861373</v>
      </c>
      <c r="F18" s="14">
        <f t="shared" si="2"/>
        <v>93004</v>
      </c>
      <c r="G18" s="14">
        <f t="shared" si="2"/>
        <v>54235</v>
      </c>
      <c r="H18" s="14">
        <f t="shared" si="2"/>
        <v>197472</v>
      </c>
      <c r="I18" s="14">
        <f>SUM(I20:I22)</f>
        <v>329588</v>
      </c>
      <c r="J18" s="14">
        <f t="shared" si="2"/>
        <v>523539</v>
      </c>
      <c r="K18" s="14">
        <f>SUM(K20:K22)</f>
        <v>243399</v>
      </c>
      <c r="L18" s="14">
        <f>SUM(L20:L22)</f>
        <v>66888</v>
      </c>
      <c r="M18" s="14">
        <f>SUM(M20:M22)</f>
        <v>39812</v>
      </c>
      <c r="N18" s="14">
        <f>SUM(N6:N17)</f>
        <v>99695</v>
      </c>
      <c r="O18" s="14">
        <f>SUM(C18:N18)</f>
        <v>8377294</v>
      </c>
      <c r="P18" s="21">
        <f t="shared" si="1"/>
        <v>1</v>
      </c>
      <c r="Q18" s="8"/>
    </row>
    <row r="19" spans="3:17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6"/>
      <c r="P19" s="6"/>
      <c r="Q19" s="6"/>
    </row>
    <row r="20" spans="2:16" s="17" customFormat="1" ht="26.25">
      <c r="B20" s="24" t="s">
        <v>43</v>
      </c>
      <c r="C20" s="6">
        <f aca="true" t="shared" si="3" ref="C20:N20">SUM(C6)</f>
        <v>501116</v>
      </c>
      <c r="D20" s="6">
        <f t="shared" si="3"/>
        <v>2160</v>
      </c>
      <c r="E20" s="6">
        <f t="shared" si="3"/>
        <v>73574</v>
      </c>
      <c r="F20" s="6">
        <f t="shared" si="3"/>
        <v>7639</v>
      </c>
      <c r="G20" s="6">
        <f t="shared" si="3"/>
        <v>2550</v>
      </c>
      <c r="H20" s="6">
        <f t="shared" si="3"/>
        <v>1165</v>
      </c>
      <c r="I20" s="6">
        <f t="shared" si="3"/>
        <v>9058</v>
      </c>
      <c r="J20" s="6">
        <f t="shared" si="3"/>
        <v>37684</v>
      </c>
      <c r="K20" s="6">
        <f t="shared" si="3"/>
        <v>9023</v>
      </c>
      <c r="L20" s="6">
        <f t="shared" si="3"/>
        <v>1685</v>
      </c>
      <c r="M20" s="6">
        <f t="shared" si="3"/>
        <v>669</v>
      </c>
      <c r="N20" s="6">
        <f t="shared" si="3"/>
        <v>4205</v>
      </c>
      <c r="O20" s="6">
        <f>SUM(O6)</f>
        <v>650528</v>
      </c>
      <c r="P20" s="19">
        <f t="shared" si="1"/>
        <v>0.07765371491080533</v>
      </c>
    </row>
    <row r="21" spans="2:16" s="17" customFormat="1" ht="12.75">
      <c r="B21" s="25" t="s">
        <v>49</v>
      </c>
      <c r="C21" s="6">
        <f aca="true" t="shared" si="4" ref="C21:N21">SUM(C7:C11)</f>
        <v>3542493</v>
      </c>
      <c r="D21" s="6">
        <f t="shared" si="4"/>
        <v>8966</v>
      </c>
      <c r="E21" s="6">
        <f t="shared" si="4"/>
        <v>527923</v>
      </c>
      <c r="F21" s="6">
        <f t="shared" si="4"/>
        <v>59632</v>
      </c>
      <c r="G21" s="6">
        <f t="shared" si="4"/>
        <v>39254</v>
      </c>
      <c r="H21" s="6">
        <f t="shared" si="4"/>
        <v>115084</v>
      </c>
      <c r="I21" s="6">
        <f t="shared" si="4"/>
        <v>239984</v>
      </c>
      <c r="J21" s="6">
        <f t="shared" si="4"/>
        <v>295823</v>
      </c>
      <c r="K21" s="6">
        <f t="shared" si="4"/>
        <v>181881</v>
      </c>
      <c r="L21" s="6">
        <f t="shared" si="4"/>
        <v>48558</v>
      </c>
      <c r="M21" s="6">
        <f t="shared" si="4"/>
        <v>28976</v>
      </c>
      <c r="N21" s="6">
        <f t="shared" si="4"/>
        <v>62819</v>
      </c>
      <c r="O21" s="6">
        <f>SUM(O7:O11)</f>
        <v>5151393</v>
      </c>
      <c r="P21" s="19">
        <f t="shared" si="1"/>
        <v>0.6149232675849743</v>
      </c>
    </row>
    <row r="22" spans="2:16" s="17" customFormat="1" ht="12.75">
      <c r="B22" s="25" t="s">
        <v>10</v>
      </c>
      <c r="C22" s="6">
        <f aca="true" t="shared" si="5" ref="C22:M22">SUM(C12:C17)</f>
        <v>1808074</v>
      </c>
      <c r="D22" s="6">
        <f t="shared" si="5"/>
        <v>5480</v>
      </c>
      <c r="E22" s="6">
        <f t="shared" si="5"/>
        <v>259876</v>
      </c>
      <c r="F22" s="6">
        <f t="shared" si="5"/>
        <v>25733</v>
      </c>
      <c r="G22" s="6">
        <f t="shared" si="5"/>
        <v>12431</v>
      </c>
      <c r="H22" s="6">
        <f t="shared" si="5"/>
        <v>81223</v>
      </c>
      <c r="I22" s="6">
        <f t="shared" si="5"/>
        <v>80546</v>
      </c>
      <c r="J22" s="6">
        <f t="shared" si="5"/>
        <v>190032</v>
      </c>
      <c r="K22" s="6">
        <f t="shared" si="5"/>
        <v>52495</v>
      </c>
      <c r="L22" s="6">
        <f t="shared" si="5"/>
        <v>16645</v>
      </c>
      <c r="M22" s="6">
        <f t="shared" si="5"/>
        <v>10167</v>
      </c>
      <c r="N22" s="6">
        <f>SUM(N12:N17)</f>
        <v>32671</v>
      </c>
      <c r="O22" s="6">
        <f>SUM(O12:O17)</f>
        <v>2575373</v>
      </c>
      <c r="P22" s="19">
        <f t="shared" si="1"/>
        <v>0.30742301750422035</v>
      </c>
    </row>
    <row r="23" spans="3:15" ht="12.75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0"/>
    </row>
    <row r="24" spans="2:15" ht="12.75">
      <c r="B24" s="15" t="s">
        <v>0</v>
      </c>
      <c r="C24" s="16"/>
      <c r="D24" s="16"/>
      <c r="E24" s="16"/>
      <c r="F24" s="16"/>
      <c r="G24" s="9"/>
      <c r="H24" s="16"/>
      <c r="I24" s="9"/>
      <c r="J24" s="16"/>
      <c r="K24" s="9"/>
      <c r="L24" s="9"/>
      <c r="M24" s="9"/>
      <c r="N24" s="9"/>
      <c r="O24" s="20"/>
    </row>
    <row r="25" ht="12.75">
      <c r="N25" s="2"/>
    </row>
    <row r="26" ht="12.75">
      <c r="N26" s="2"/>
    </row>
    <row r="27" ht="12.75">
      <c r="O27" s="6"/>
    </row>
    <row r="28" ht="12.75">
      <c r="O28" s="6"/>
    </row>
    <row r="29" ht="12.75">
      <c r="O29" s="6"/>
    </row>
    <row r="30" ht="12.75">
      <c r="O30" s="6"/>
    </row>
    <row r="31" ht="12.75">
      <c r="O31" s="6"/>
    </row>
    <row r="32" ht="12.75">
      <c r="O32" s="6"/>
    </row>
    <row r="33" ht="12.75">
      <c r="O33" s="6"/>
    </row>
    <row r="34" ht="12.75">
      <c r="O34" s="6"/>
    </row>
  </sheetData>
  <sheetProtection/>
  <mergeCells count="1">
    <mergeCell ref="P4:P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  <ignoredErrors>
    <ignoredError sqref="C21:O21 C22:O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4" customWidth="1"/>
    <col min="2" max="2" width="35.28125" style="2" customWidth="1"/>
    <col min="3" max="3" width="8.7109375" style="2" bestFit="1" customWidth="1"/>
    <col min="4" max="4" width="11.28125" style="2" bestFit="1" customWidth="1"/>
    <col min="5" max="5" width="14.8515625" style="2" bestFit="1" customWidth="1"/>
    <col min="6" max="6" width="15.28125" style="2" bestFit="1" customWidth="1"/>
    <col min="7" max="7" width="9.140625" style="2" bestFit="1" customWidth="1"/>
    <col min="8" max="8" width="10.57421875" style="2" bestFit="1" customWidth="1"/>
    <col min="9" max="9" width="15.28125" style="2" bestFit="1" customWidth="1"/>
    <col min="10" max="10" width="16.7109375" style="2" bestFit="1" customWidth="1"/>
    <col min="11" max="11" width="13.140625" style="2" bestFit="1" customWidth="1"/>
    <col min="12" max="12" width="11.7109375" style="2" bestFit="1" customWidth="1"/>
    <col min="13" max="13" width="12.421875" style="2" bestFit="1" customWidth="1"/>
    <col min="14" max="14" width="7.00390625" style="4" bestFit="1" customWidth="1"/>
    <col min="15" max="15" width="8.7109375" style="4" bestFit="1" customWidth="1"/>
    <col min="16" max="16" width="5.8515625" style="17" bestFit="1" customWidth="1"/>
    <col min="17" max="16384" width="9.140625" style="4" customWidth="1"/>
  </cols>
  <sheetData>
    <row r="1" spans="1:13" ht="13.5">
      <c r="A1" s="1" t="s">
        <v>1</v>
      </c>
      <c r="B1" s="1" t="s">
        <v>23</v>
      </c>
      <c r="K1" s="3"/>
      <c r="L1" s="3"/>
      <c r="M1" s="3"/>
    </row>
    <row r="2" ht="13.5">
      <c r="B2" s="1" t="s">
        <v>24</v>
      </c>
    </row>
    <row r="3" ht="13.5">
      <c r="B3" s="5"/>
    </row>
    <row r="4" spans="3:16" ht="39">
      <c r="C4" s="23" t="s">
        <v>2</v>
      </c>
      <c r="D4" s="23" t="s">
        <v>44</v>
      </c>
      <c r="E4" s="23" t="s">
        <v>40</v>
      </c>
      <c r="F4" s="23" t="s">
        <v>38</v>
      </c>
      <c r="G4" s="23" t="s">
        <v>37</v>
      </c>
      <c r="H4" s="23" t="s">
        <v>36</v>
      </c>
      <c r="I4" s="23" t="s">
        <v>33</v>
      </c>
      <c r="J4" s="23" t="s">
        <v>35</v>
      </c>
      <c r="K4" s="23" t="s">
        <v>17</v>
      </c>
      <c r="L4" s="23" t="s">
        <v>46</v>
      </c>
      <c r="M4" s="23" t="s">
        <v>47</v>
      </c>
      <c r="N4" s="23" t="s">
        <v>11</v>
      </c>
      <c r="O4" s="23" t="s">
        <v>14</v>
      </c>
      <c r="P4" s="27" t="s">
        <v>50</v>
      </c>
    </row>
    <row r="5" spans="3:16" ht="52.5">
      <c r="C5" s="23" t="s">
        <v>13</v>
      </c>
      <c r="D5" s="23" t="s">
        <v>45</v>
      </c>
      <c r="E5" s="23" t="s">
        <v>51</v>
      </c>
      <c r="F5" s="23" t="s">
        <v>53</v>
      </c>
      <c r="G5" s="23" t="s">
        <v>3</v>
      </c>
      <c r="H5" s="23" t="s">
        <v>54</v>
      </c>
      <c r="I5" s="23" t="s">
        <v>34</v>
      </c>
      <c r="J5" s="23" t="s">
        <v>42</v>
      </c>
      <c r="K5" s="23" t="s">
        <v>18</v>
      </c>
      <c r="L5" s="23" t="s">
        <v>52</v>
      </c>
      <c r="M5" s="23" t="s">
        <v>55</v>
      </c>
      <c r="N5" s="23" t="s">
        <v>12</v>
      </c>
      <c r="O5" s="23" t="s">
        <v>15</v>
      </c>
      <c r="P5" s="27"/>
    </row>
    <row r="6" spans="2:17" ht="26.25">
      <c r="B6" s="22" t="s">
        <v>48</v>
      </c>
      <c r="C6" s="7">
        <v>500338</v>
      </c>
      <c r="D6" s="7">
        <v>2031</v>
      </c>
      <c r="E6" s="7">
        <v>71167</v>
      </c>
      <c r="F6" s="7">
        <v>7872</v>
      </c>
      <c r="G6" s="7">
        <v>2596</v>
      </c>
      <c r="H6" s="7">
        <v>1138</v>
      </c>
      <c r="I6" s="7">
        <v>8955</v>
      </c>
      <c r="J6" s="7">
        <v>37358</v>
      </c>
      <c r="K6" s="7">
        <v>8627</v>
      </c>
      <c r="L6" s="7">
        <v>1480</v>
      </c>
      <c r="M6" s="7">
        <v>705</v>
      </c>
      <c r="N6" s="7">
        <v>4127</v>
      </c>
      <c r="O6" s="7">
        <f>SUM(C6:N6)</f>
        <v>646394</v>
      </c>
      <c r="P6" s="19">
        <f>O6/O$18</f>
        <v>0.07822305200525881</v>
      </c>
      <c r="Q6" s="8"/>
    </row>
    <row r="7" spans="2:17" ht="12.75">
      <c r="B7" s="22" t="s">
        <v>28</v>
      </c>
      <c r="C7" s="7">
        <v>926871</v>
      </c>
      <c r="D7" s="7">
        <v>3961</v>
      </c>
      <c r="E7" s="7">
        <v>125626</v>
      </c>
      <c r="F7" s="7">
        <v>15758</v>
      </c>
      <c r="G7" s="7">
        <v>9898</v>
      </c>
      <c r="H7" s="7">
        <v>18932</v>
      </c>
      <c r="I7" s="7">
        <v>62497</v>
      </c>
      <c r="J7" s="7">
        <v>74403</v>
      </c>
      <c r="K7" s="7">
        <v>46639</v>
      </c>
      <c r="L7" s="7">
        <v>13782</v>
      </c>
      <c r="M7" s="7">
        <v>9045</v>
      </c>
      <c r="N7" s="7">
        <v>13845</v>
      </c>
      <c r="O7" s="7">
        <f aca="true" t="shared" si="0" ref="O7:O17">SUM(C7:N7)</f>
        <v>1321257</v>
      </c>
      <c r="P7" s="19">
        <f aca="true" t="shared" si="1" ref="P7:P22">O7/O$18</f>
        <v>0.1598912660441035</v>
      </c>
      <c r="Q7" s="8"/>
    </row>
    <row r="8" spans="2:17" ht="12.75">
      <c r="B8" s="22" t="s">
        <v>32</v>
      </c>
      <c r="C8" s="18">
        <v>474467</v>
      </c>
      <c r="D8" s="7">
        <v>1226</v>
      </c>
      <c r="E8" s="7">
        <v>78043</v>
      </c>
      <c r="F8" s="7">
        <v>7967</v>
      </c>
      <c r="G8" s="7">
        <v>5131</v>
      </c>
      <c r="H8" s="7">
        <v>16463</v>
      </c>
      <c r="I8" s="7">
        <v>32902</v>
      </c>
      <c r="J8" s="7">
        <v>44859</v>
      </c>
      <c r="K8" s="7">
        <v>21195</v>
      </c>
      <c r="L8" s="7">
        <v>6620</v>
      </c>
      <c r="M8" s="7">
        <v>4177</v>
      </c>
      <c r="N8" s="7">
        <v>7966</v>
      </c>
      <c r="O8" s="7">
        <f t="shared" si="0"/>
        <v>701016</v>
      </c>
      <c r="P8" s="19">
        <f t="shared" si="1"/>
        <v>0.08483310647146865</v>
      </c>
      <c r="Q8" s="8"/>
    </row>
    <row r="9" spans="2:17" ht="12.75">
      <c r="B9" s="22" t="s">
        <v>30</v>
      </c>
      <c r="C9" s="18">
        <v>729044</v>
      </c>
      <c r="D9" s="7">
        <v>1475</v>
      </c>
      <c r="E9" s="7">
        <v>111772</v>
      </c>
      <c r="F9" s="7">
        <v>14815</v>
      </c>
      <c r="G9" s="7">
        <v>8812</v>
      </c>
      <c r="H9" s="7">
        <v>27931</v>
      </c>
      <c r="I9" s="7">
        <v>53251</v>
      </c>
      <c r="J9" s="7">
        <v>66464</v>
      </c>
      <c r="K9" s="7">
        <v>38320</v>
      </c>
      <c r="L9" s="7">
        <v>9075</v>
      </c>
      <c r="M9" s="7">
        <v>5299</v>
      </c>
      <c r="N9" s="7">
        <v>14967</v>
      </c>
      <c r="O9" s="7">
        <f t="shared" si="0"/>
        <v>1081225</v>
      </c>
      <c r="P9" s="19">
        <f t="shared" si="1"/>
        <v>0.13084391161487569</v>
      </c>
      <c r="Q9" s="8"/>
    </row>
    <row r="10" spans="2:17" ht="12.75">
      <c r="B10" s="22" t="s">
        <v>29</v>
      </c>
      <c r="C10" s="7">
        <v>782914</v>
      </c>
      <c r="D10" s="7">
        <v>1170</v>
      </c>
      <c r="E10" s="7">
        <v>79786</v>
      </c>
      <c r="F10" s="7">
        <v>8617</v>
      </c>
      <c r="G10" s="7">
        <v>4375</v>
      </c>
      <c r="H10" s="7">
        <v>17964</v>
      </c>
      <c r="I10" s="7">
        <v>28740</v>
      </c>
      <c r="J10" s="7">
        <v>53935</v>
      </c>
      <c r="K10" s="7">
        <v>24885</v>
      </c>
      <c r="L10" s="7">
        <v>6703</v>
      </c>
      <c r="M10" s="7">
        <v>3851</v>
      </c>
      <c r="N10" s="7">
        <v>7711</v>
      </c>
      <c r="O10" s="7">
        <f t="shared" si="0"/>
        <v>1020651</v>
      </c>
      <c r="P10" s="19">
        <f t="shared" si="1"/>
        <v>0.12351357879593469</v>
      </c>
      <c r="Q10" s="8"/>
    </row>
    <row r="11" spans="2:17" ht="26.25">
      <c r="B11" s="22" t="s">
        <v>31</v>
      </c>
      <c r="C11" s="18">
        <v>613809</v>
      </c>
      <c r="D11" s="7">
        <v>1289</v>
      </c>
      <c r="E11" s="7">
        <v>112434</v>
      </c>
      <c r="F11" s="7">
        <v>12928</v>
      </c>
      <c r="G11" s="7">
        <v>10095</v>
      </c>
      <c r="H11" s="7">
        <v>31619</v>
      </c>
      <c r="I11" s="7">
        <v>55419</v>
      </c>
      <c r="J11" s="7">
        <v>48610</v>
      </c>
      <c r="K11" s="7">
        <v>31691</v>
      </c>
      <c r="L11" s="7">
        <v>9008</v>
      </c>
      <c r="M11" s="7">
        <v>6633</v>
      </c>
      <c r="N11" s="7">
        <v>16402</v>
      </c>
      <c r="O11" s="7">
        <f t="shared" si="0"/>
        <v>949937</v>
      </c>
      <c r="P11" s="19">
        <f t="shared" si="1"/>
        <v>0.11495615886397388</v>
      </c>
      <c r="Q11" s="8"/>
    </row>
    <row r="12" spans="2:17" ht="12.75">
      <c r="B12" s="22" t="s">
        <v>4</v>
      </c>
      <c r="C12" s="7">
        <v>217001</v>
      </c>
      <c r="D12" s="7">
        <v>496</v>
      </c>
      <c r="E12" s="7">
        <v>30415</v>
      </c>
      <c r="F12" s="7">
        <v>2331</v>
      </c>
      <c r="G12" s="7">
        <v>1168</v>
      </c>
      <c r="H12" s="7">
        <v>5860</v>
      </c>
      <c r="I12" s="7">
        <v>7474</v>
      </c>
      <c r="J12" s="7">
        <v>22524</v>
      </c>
      <c r="K12" s="7">
        <v>4430</v>
      </c>
      <c r="L12" s="7">
        <v>1926</v>
      </c>
      <c r="M12" s="7">
        <v>974</v>
      </c>
      <c r="N12" s="7">
        <v>2553</v>
      </c>
      <c r="O12" s="7">
        <f t="shared" si="0"/>
        <v>297152</v>
      </c>
      <c r="P12" s="19">
        <f t="shared" si="1"/>
        <v>0.035959703136889676</v>
      </c>
      <c r="Q12" s="8"/>
    </row>
    <row r="13" spans="2:17" ht="12.75">
      <c r="B13" s="22" t="s">
        <v>5</v>
      </c>
      <c r="C13" s="7">
        <v>647277</v>
      </c>
      <c r="D13" s="7">
        <v>1127</v>
      </c>
      <c r="E13" s="7">
        <v>85748</v>
      </c>
      <c r="F13" s="7">
        <v>8596</v>
      </c>
      <c r="G13" s="7">
        <v>5222</v>
      </c>
      <c r="H13" s="7">
        <v>23481</v>
      </c>
      <c r="I13" s="7">
        <v>22633</v>
      </c>
      <c r="J13" s="7">
        <v>63100</v>
      </c>
      <c r="K13" s="7">
        <v>20765</v>
      </c>
      <c r="L13" s="7">
        <v>5386</v>
      </c>
      <c r="M13" s="7">
        <v>4049</v>
      </c>
      <c r="N13" s="7">
        <v>10230</v>
      </c>
      <c r="O13" s="7">
        <f t="shared" si="0"/>
        <v>897614</v>
      </c>
      <c r="P13" s="19">
        <f t="shared" si="1"/>
        <v>0.10862431675208678</v>
      </c>
      <c r="Q13" s="8"/>
    </row>
    <row r="14" spans="2:17" ht="12.75">
      <c r="B14" s="22" t="s">
        <v>6</v>
      </c>
      <c r="C14" s="18">
        <v>541329</v>
      </c>
      <c r="D14" s="7">
        <v>953</v>
      </c>
      <c r="E14" s="7">
        <v>72549</v>
      </c>
      <c r="F14" s="7">
        <v>8824</v>
      </c>
      <c r="G14" s="7">
        <v>3336</v>
      </c>
      <c r="H14" s="7">
        <v>19640</v>
      </c>
      <c r="I14" s="7">
        <v>27036</v>
      </c>
      <c r="J14" s="7">
        <v>55814</v>
      </c>
      <c r="K14" s="7">
        <v>14081</v>
      </c>
      <c r="L14" s="7">
        <v>4620</v>
      </c>
      <c r="M14" s="7">
        <v>3130</v>
      </c>
      <c r="N14" s="7">
        <v>8136</v>
      </c>
      <c r="O14" s="7">
        <f t="shared" si="0"/>
        <v>759448</v>
      </c>
      <c r="P14" s="19">
        <f t="shared" si="1"/>
        <v>0.09190422621387233</v>
      </c>
      <c r="Q14" s="8"/>
    </row>
    <row r="15" spans="2:17" ht="12.75">
      <c r="B15" s="22" t="s">
        <v>7</v>
      </c>
      <c r="C15" s="18">
        <v>147177</v>
      </c>
      <c r="D15" s="7">
        <v>432</v>
      </c>
      <c r="E15" s="7">
        <v>23940</v>
      </c>
      <c r="F15" s="7">
        <v>2415</v>
      </c>
      <c r="G15" s="7">
        <v>1000</v>
      </c>
      <c r="H15" s="7">
        <v>15684</v>
      </c>
      <c r="I15" s="7">
        <v>8862</v>
      </c>
      <c r="J15" s="7">
        <v>16089</v>
      </c>
      <c r="K15" s="7">
        <v>3167</v>
      </c>
      <c r="L15" s="7">
        <v>1365</v>
      </c>
      <c r="M15" s="7">
        <v>788</v>
      </c>
      <c r="N15" s="7">
        <v>4062</v>
      </c>
      <c r="O15" s="7">
        <f t="shared" si="0"/>
        <v>224981</v>
      </c>
      <c r="P15" s="19">
        <f t="shared" si="1"/>
        <v>0.027225965066499894</v>
      </c>
      <c r="Q15" s="8"/>
    </row>
    <row r="16" spans="2:17" ht="12.75">
      <c r="B16" s="22" t="s">
        <v>8</v>
      </c>
      <c r="C16" s="18">
        <v>246968</v>
      </c>
      <c r="D16" s="7">
        <v>2291</v>
      </c>
      <c r="E16" s="7">
        <v>37937</v>
      </c>
      <c r="F16" s="7">
        <v>3663</v>
      </c>
      <c r="G16" s="7">
        <v>1598</v>
      </c>
      <c r="H16" s="7">
        <v>15094</v>
      </c>
      <c r="I16" s="7">
        <v>11541</v>
      </c>
      <c r="J16" s="7">
        <v>26436</v>
      </c>
      <c r="K16" s="7">
        <v>6995</v>
      </c>
      <c r="L16" s="7">
        <v>2564</v>
      </c>
      <c r="M16" s="7">
        <v>1594</v>
      </c>
      <c r="N16" s="7">
        <v>4791</v>
      </c>
      <c r="O16" s="7">
        <f t="shared" si="0"/>
        <v>361472</v>
      </c>
      <c r="P16" s="19">
        <f t="shared" si="1"/>
        <v>0.043743356303500514</v>
      </c>
      <c r="Q16" s="8"/>
    </row>
    <row r="17" spans="2:16" ht="13.5" thickBot="1"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2"/>
      <c r="M17" s="11"/>
      <c r="N17" s="12">
        <v>2325</v>
      </c>
      <c r="O17" s="7">
        <f t="shared" si="0"/>
        <v>2325</v>
      </c>
      <c r="P17" s="19">
        <f t="shared" si="1"/>
        <v>0.00028135873153560634</v>
      </c>
    </row>
    <row r="18" spans="2:17" ht="13.5" thickBot="1">
      <c r="B18" s="14" t="s">
        <v>9</v>
      </c>
      <c r="C18" s="14">
        <f>SUM(C20:C22)</f>
        <v>5827195</v>
      </c>
      <c r="D18" s="14">
        <f aca="true" t="shared" si="2" ref="D18:L18">SUM(D20:D22)</f>
        <v>16451</v>
      </c>
      <c r="E18" s="14">
        <f t="shared" si="2"/>
        <v>829417</v>
      </c>
      <c r="F18" s="14">
        <f t="shared" si="2"/>
        <v>93786</v>
      </c>
      <c r="G18" s="14">
        <f t="shared" si="2"/>
        <v>53231</v>
      </c>
      <c r="H18" s="14">
        <f t="shared" si="2"/>
        <v>193806</v>
      </c>
      <c r="I18" s="14">
        <f t="shared" si="2"/>
        <v>319310</v>
      </c>
      <c r="J18" s="14">
        <f t="shared" si="2"/>
        <v>509592</v>
      </c>
      <c r="K18" s="14">
        <f t="shared" si="2"/>
        <v>220795</v>
      </c>
      <c r="L18" s="14">
        <f t="shared" si="2"/>
        <v>62529</v>
      </c>
      <c r="M18" s="14">
        <f>SUM(M20:M22)</f>
        <v>40245</v>
      </c>
      <c r="N18" s="14">
        <f>SUM(N6:N17)</f>
        <v>97115</v>
      </c>
      <c r="O18" s="14">
        <f>SUM(O20:O22)</f>
        <v>8263472</v>
      </c>
      <c r="P18" s="21">
        <f t="shared" si="1"/>
        <v>1</v>
      </c>
      <c r="Q18" s="8"/>
    </row>
    <row r="19" spans="3:16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6"/>
    </row>
    <row r="20" spans="2:16" ht="26.25">
      <c r="B20" s="24" t="s">
        <v>43</v>
      </c>
      <c r="C20" s="6">
        <f>SUM(C6)</f>
        <v>500338</v>
      </c>
      <c r="D20" s="6">
        <f aca="true" t="shared" si="3" ref="D20:N20">SUM(D6)</f>
        <v>2031</v>
      </c>
      <c r="E20" s="6">
        <f t="shared" si="3"/>
        <v>71167</v>
      </c>
      <c r="F20" s="6">
        <f t="shared" si="3"/>
        <v>7872</v>
      </c>
      <c r="G20" s="6">
        <f t="shared" si="3"/>
        <v>2596</v>
      </c>
      <c r="H20" s="6">
        <f t="shared" si="3"/>
        <v>1138</v>
      </c>
      <c r="I20" s="6">
        <f>SUM(I6)</f>
        <v>8955</v>
      </c>
      <c r="J20" s="6">
        <f t="shared" si="3"/>
        <v>37358</v>
      </c>
      <c r="K20" s="6">
        <f t="shared" si="3"/>
        <v>8627</v>
      </c>
      <c r="L20" s="6">
        <f>SUM(L6)</f>
        <v>1480</v>
      </c>
      <c r="M20" s="6">
        <f>SUM(M6)</f>
        <v>705</v>
      </c>
      <c r="N20" s="6">
        <f t="shared" si="3"/>
        <v>4127</v>
      </c>
      <c r="O20" s="6">
        <f>SUM(O6)</f>
        <v>646394</v>
      </c>
      <c r="P20" s="19">
        <f t="shared" si="1"/>
        <v>0.07822305200525881</v>
      </c>
    </row>
    <row r="21" spans="2:16" ht="12.75">
      <c r="B21" s="25" t="s">
        <v>49</v>
      </c>
      <c r="C21" s="6">
        <f>SUM(C7:C11)</f>
        <v>3527105</v>
      </c>
      <c r="D21" s="6">
        <f aca="true" t="shared" si="4" ref="D21:N21">SUM(D7:D11)</f>
        <v>9121</v>
      </c>
      <c r="E21" s="6">
        <f t="shared" si="4"/>
        <v>507661</v>
      </c>
      <c r="F21" s="6">
        <f t="shared" si="4"/>
        <v>60085</v>
      </c>
      <c r="G21" s="6">
        <f t="shared" si="4"/>
        <v>38311</v>
      </c>
      <c r="H21" s="6">
        <f t="shared" si="4"/>
        <v>112909</v>
      </c>
      <c r="I21" s="6">
        <f>SUM(I7:I11)</f>
        <v>232809</v>
      </c>
      <c r="J21" s="6">
        <f t="shared" si="4"/>
        <v>288271</v>
      </c>
      <c r="K21" s="6">
        <f t="shared" si="4"/>
        <v>162730</v>
      </c>
      <c r="L21" s="6">
        <f>SUM(L7:L11)</f>
        <v>45188</v>
      </c>
      <c r="M21" s="6">
        <f>SUM(M7:M11)</f>
        <v>29005</v>
      </c>
      <c r="N21" s="6">
        <f t="shared" si="4"/>
        <v>60891</v>
      </c>
      <c r="O21" s="6">
        <f>SUM(O7:O11)</f>
        <v>5074086</v>
      </c>
      <c r="P21" s="19">
        <f t="shared" si="1"/>
        <v>0.6140380217903564</v>
      </c>
    </row>
    <row r="22" spans="2:16" ht="12.75">
      <c r="B22" s="25" t="s">
        <v>10</v>
      </c>
      <c r="C22" s="6">
        <f aca="true" t="shared" si="5" ref="C22:L22">SUM(C12:C17)</f>
        <v>1799752</v>
      </c>
      <c r="D22" s="6">
        <f t="shared" si="5"/>
        <v>5299</v>
      </c>
      <c r="E22" s="6">
        <f t="shared" si="5"/>
        <v>250589</v>
      </c>
      <c r="F22" s="6">
        <f t="shared" si="5"/>
        <v>25829</v>
      </c>
      <c r="G22" s="6">
        <f t="shared" si="5"/>
        <v>12324</v>
      </c>
      <c r="H22" s="6">
        <f t="shared" si="5"/>
        <v>79759</v>
      </c>
      <c r="I22" s="6">
        <f t="shared" si="5"/>
        <v>77546</v>
      </c>
      <c r="J22" s="6">
        <f t="shared" si="5"/>
        <v>183963</v>
      </c>
      <c r="K22" s="6">
        <f t="shared" si="5"/>
        <v>49438</v>
      </c>
      <c r="L22" s="6">
        <f t="shared" si="5"/>
        <v>15861</v>
      </c>
      <c r="M22" s="6">
        <f>SUM(M12:M17)</f>
        <v>10535</v>
      </c>
      <c r="N22" s="6">
        <f>SUM(N12:N17)</f>
        <v>32097</v>
      </c>
      <c r="O22" s="6">
        <f>SUM(O12:O17)</f>
        <v>2542992</v>
      </c>
      <c r="P22" s="19">
        <f t="shared" si="1"/>
        <v>0.3077389262043848</v>
      </c>
    </row>
    <row r="23" spans="3:15" ht="12.75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/>
    </row>
    <row r="24" spans="2:15" ht="12.75">
      <c r="B24" s="15" t="s">
        <v>0</v>
      </c>
      <c r="C24" s="16"/>
      <c r="D24" s="16"/>
      <c r="E24" s="16"/>
      <c r="F24" s="16"/>
      <c r="G24" s="9"/>
      <c r="H24" s="16"/>
      <c r="I24" s="16"/>
      <c r="J24" s="16"/>
      <c r="K24" s="9"/>
      <c r="L24" s="9"/>
      <c r="M24" s="9"/>
      <c r="N24" s="9"/>
      <c r="O24" s="7"/>
    </row>
    <row r="25" ht="12.75">
      <c r="O25" s="7"/>
    </row>
    <row r="26" ht="12.75">
      <c r="O26" s="7"/>
    </row>
    <row r="27" ht="12.75">
      <c r="O27" s="7"/>
    </row>
    <row r="28" ht="12.75">
      <c r="O28" s="7"/>
    </row>
    <row r="29" ht="12.75">
      <c r="O29" s="7"/>
    </row>
    <row r="30" ht="12.75">
      <c r="O30" s="7"/>
    </row>
    <row r="31" ht="12.75">
      <c r="O31" s="7"/>
    </row>
    <row r="32" ht="12.75">
      <c r="O32" s="7"/>
    </row>
    <row r="33" ht="12.75">
      <c r="O33" s="7"/>
    </row>
    <row r="34" ht="12.75">
      <c r="O34" s="7"/>
    </row>
  </sheetData>
  <sheetProtection/>
  <mergeCells count="1">
    <mergeCell ref="P4:P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  <ignoredErrors>
    <ignoredError sqref="C21:O22" formulaRange="1"/>
    <ignoredError sqref="N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4" customWidth="1"/>
    <col min="2" max="2" width="35.140625" style="2" customWidth="1"/>
    <col min="3" max="3" width="8.7109375" style="2" bestFit="1" customWidth="1"/>
    <col min="4" max="4" width="11.28125" style="2" bestFit="1" customWidth="1"/>
    <col min="5" max="5" width="14.8515625" style="2" bestFit="1" customWidth="1"/>
    <col min="6" max="6" width="15.28125" style="2" bestFit="1" customWidth="1"/>
    <col min="7" max="7" width="9.140625" style="2" bestFit="1" customWidth="1"/>
    <col min="8" max="8" width="18.57421875" style="2" bestFit="1" customWidth="1"/>
    <col min="9" max="9" width="15.28125" style="2" bestFit="1" customWidth="1"/>
    <col min="10" max="10" width="16.7109375" style="2" bestFit="1" customWidth="1"/>
    <col min="11" max="11" width="13.140625" style="2" bestFit="1" customWidth="1"/>
    <col min="12" max="12" width="11.7109375" style="2" bestFit="1" customWidth="1"/>
    <col min="13" max="13" width="12.421875" style="2" bestFit="1" customWidth="1"/>
    <col min="14" max="14" width="7.28125" style="4" bestFit="1" customWidth="1"/>
    <col min="15" max="15" width="8.7109375" style="4" bestFit="1" customWidth="1"/>
    <col min="16" max="16" width="5.8515625" style="17" bestFit="1" customWidth="1"/>
    <col min="17" max="16384" width="9.140625" style="4" customWidth="1"/>
  </cols>
  <sheetData>
    <row r="1" spans="1:13" ht="13.5">
      <c r="A1" s="1" t="s">
        <v>1</v>
      </c>
      <c r="B1" s="1" t="s">
        <v>21</v>
      </c>
      <c r="I1" s="3"/>
      <c r="K1" s="3"/>
      <c r="L1" s="3"/>
      <c r="M1" s="3"/>
    </row>
    <row r="2" ht="13.5">
      <c r="B2" s="1" t="s">
        <v>22</v>
      </c>
    </row>
    <row r="3" ht="13.5">
      <c r="B3" s="5"/>
    </row>
    <row r="4" spans="3:16" ht="39">
      <c r="C4" s="23" t="s">
        <v>2</v>
      </c>
      <c r="D4" s="23" t="s">
        <v>44</v>
      </c>
      <c r="E4" s="23" t="s">
        <v>40</v>
      </c>
      <c r="F4" s="23" t="s">
        <v>38</v>
      </c>
      <c r="G4" s="23" t="s">
        <v>37</v>
      </c>
      <c r="H4" s="23" t="s">
        <v>36</v>
      </c>
      <c r="I4" s="23" t="s">
        <v>33</v>
      </c>
      <c r="J4" s="23" t="s">
        <v>35</v>
      </c>
      <c r="K4" s="23" t="s">
        <v>17</v>
      </c>
      <c r="L4" s="23" t="s">
        <v>46</v>
      </c>
      <c r="M4" s="23" t="s">
        <v>47</v>
      </c>
      <c r="N4" s="23" t="s">
        <v>11</v>
      </c>
      <c r="O4" s="23" t="s">
        <v>14</v>
      </c>
      <c r="P4" s="28" t="s">
        <v>50</v>
      </c>
    </row>
    <row r="5" spans="3:16" ht="27" customHeight="1">
      <c r="C5" s="23" t="s">
        <v>13</v>
      </c>
      <c r="D5" s="23" t="s">
        <v>45</v>
      </c>
      <c r="E5" s="23" t="s">
        <v>41</v>
      </c>
      <c r="F5" s="23" t="s">
        <v>39</v>
      </c>
      <c r="G5" s="23" t="s">
        <v>3</v>
      </c>
      <c r="H5" s="23" t="s">
        <v>16</v>
      </c>
      <c r="I5" s="23" t="s">
        <v>34</v>
      </c>
      <c r="J5" s="23" t="s">
        <v>42</v>
      </c>
      <c r="K5" s="23" t="s">
        <v>18</v>
      </c>
      <c r="L5" s="23" t="s">
        <v>52</v>
      </c>
      <c r="M5" s="23" t="s">
        <v>55</v>
      </c>
      <c r="N5" s="23" t="s">
        <v>12</v>
      </c>
      <c r="O5" s="23" t="s">
        <v>15</v>
      </c>
      <c r="P5" s="29"/>
    </row>
    <row r="6" spans="2:17" ht="26.25">
      <c r="B6" s="22" t="s">
        <v>48</v>
      </c>
      <c r="C6" s="7">
        <v>498323</v>
      </c>
      <c r="D6" s="7">
        <v>1978</v>
      </c>
      <c r="E6" s="7">
        <v>69825</v>
      </c>
      <c r="F6" s="7">
        <v>8136</v>
      </c>
      <c r="G6" s="7">
        <v>2665</v>
      </c>
      <c r="H6" s="7">
        <v>1112</v>
      </c>
      <c r="I6" s="7">
        <v>9694</v>
      </c>
      <c r="J6" s="7">
        <v>36762</v>
      </c>
      <c r="K6" s="7">
        <v>8458</v>
      </c>
      <c r="L6" s="7"/>
      <c r="M6" s="7"/>
      <c r="N6" s="7">
        <f aca="true" t="shared" si="0" ref="N6:N16">O6-SUM(C6:K6)</f>
        <v>5447</v>
      </c>
      <c r="O6" s="8">
        <v>642400</v>
      </c>
      <c r="P6" s="19">
        <f>O6/O$18</f>
        <v>0.07867689564288724</v>
      </c>
      <c r="Q6" s="8"/>
    </row>
    <row r="7" spans="2:17" ht="12.75">
      <c r="B7" s="22" t="s">
        <v>28</v>
      </c>
      <c r="C7" s="7">
        <v>928140</v>
      </c>
      <c r="D7" s="7">
        <v>3909</v>
      </c>
      <c r="E7" s="7">
        <v>121953</v>
      </c>
      <c r="F7" s="7">
        <v>15959</v>
      </c>
      <c r="G7" s="7">
        <v>9881</v>
      </c>
      <c r="H7" s="7">
        <v>18682</v>
      </c>
      <c r="I7" s="7">
        <v>70697</v>
      </c>
      <c r="J7" s="7">
        <v>73055</v>
      </c>
      <c r="K7" s="7">
        <v>41428</v>
      </c>
      <c r="L7" s="7"/>
      <c r="M7" s="7"/>
      <c r="N7" s="7">
        <f t="shared" si="0"/>
        <v>26666</v>
      </c>
      <c r="O7" s="8">
        <v>1310370</v>
      </c>
      <c r="P7" s="19">
        <f aca="true" t="shared" si="1" ref="P7:P22">O7/O$18</f>
        <v>0.16048543546632962</v>
      </c>
      <c r="Q7" s="8"/>
    </row>
    <row r="8" spans="2:17" ht="12.75">
      <c r="B8" s="22" t="s">
        <v>32</v>
      </c>
      <c r="C8" s="9">
        <v>474325</v>
      </c>
      <c r="D8" s="7">
        <v>1215</v>
      </c>
      <c r="E8" s="7">
        <v>73848</v>
      </c>
      <c r="F8" s="7">
        <v>8077</v>
      </c>
      <c r="G8" s="7">
        <v>5125</v>
      </c>
      <c r="H8" s="7">
        <v>16232</v>
      </c>
      <c r="I8" s="7">
        <v>35756</v>
      </c>
      <c r="J8" s="7">
        <v>43258</v>
      </c>
      <c r="K8" s="7">
        <v>17855</v>
      </c>
      <c r="L8" s="7"/>
      <c r="M8" s="7"/>
      <c r="N8" s="7">
        <f t="shared" si="0"/>
        <v>14079</v>
      </c>
      <c r="O8" s="8">
        <v>689770</v>
      </c>
      <c r="P8" s="19">
        <f t="shared" si="1"/>
        <v>0.08447845938293015</v>
      </c>
      <c r="Q8" s="8"/>
    </row>
    <row r="9" spans="2:17" ht="12.75">
      <c r="B9" s="22" t="s">
        <v>30</v>
      </c>
      <c r="C9" s="9">
        <v>727808</v>
      </c>
      <c r="D9" s="7">
        <v>1477</v>
      </c>
      <c r="E9" s="7">
        <v>107678</v>
      </c>
      <c r="F9" s="7">
        <v>15108</v>
      </c>
      <c r="G9" s="7">
        <v>8646</v>
      </c>
      <c r="H9" s="7">
        <v>27522</v>
      </c>
      <c r="I9" s="7">
        <v>56882</v>
      </c>
      <c r="J9" s="7">
        <v>64763</v>
      </c>
      <c r="K9" s="7">
        <v>33834</v>
      </c>
      <c r="L9" s="7"/>
      <c r="M9" s="7"/>
      <c r="N9" s="7">
        <f t="shared" si="0"/>
        <v>22975</v>
      </c>
      <c r="O9" s="8">
        <v>1066693</v>
      </c>
      <c r="P9" s="19">
        <f t="shared" si="1"/>
        <v>0.13064149103984793</v>
      </c>
      <c r="Q9" s="8"/>
    </row>
    <row r="10" spans="2:17" ht="12.75">
      <c r="B10" s="22" t="s">
        <v>29</v>
      </c>
      <c r="C10" s="7">
        <v>778884</v>
      </c>
      <c r="D10" s="7">
        <v>1238</v>
      </c>
      <c r="E10" s="7">
        <v>75922</v>
      </c>
      <c r="F10" s="7">
        <v>8624</v>
      </c>
      <c r="G10" s="7">
        <v>4304</v>
      </c>
      <c r="H10" s="7">
        <v>17701</v>
      </c>
      <c r="I10" s="7">
        <v>31888</v>
      </c>
      <c r="J10" s="7">
        <v>52951</v>
      </c>
      <c r="K10" s="7">
        <v>21729</v>
      </c>
      <c r="L10" s="7"/>
      <c r="M10" s="7"/>
      <c r="N10" s="7">
        <f t="shared" si="0"/>
        <v>13859</v>
      </c>
      <c r="O10" s="8">
        <v>1007100</v>
      </c>
      <c r="P10" s="19">
        <f t="shared" si="1"/>
        <v>0.12334293524587754</v>
      </c>
      <c r="Q10" s="8"/>
    </row>
    <row r="11" spans="2:17" ht="26.25">
      <c r="B11" s="22" t="s">
        <v>31</v>
      </c>
      <c r="C11" s="9">
        <v>613430</v>
      </c>
      <c r="D11" s="7">
        <v>1259</v>
      </c>
      <c r="E11" s="7">
        <v>107644</v>
      </c>
      <c r="F11" s="7">
        <v>13044</v>
      </c>
      <c r="G11" s="7">
        <v>9924</v>
      </c>
      <c r="H11" s="7">
        <v>31344</v>
      </c>
      <c r="I11" s="7">
        <v>60847</v>
      </c>
      <c r="J11" s="7">
        <v>47452</v>
      </c>
      <c r="K11" s="7">
        <v>28845</v>
      </c>
      <c r="L11" s="7"/>
      <c r="M11" s="7"/>
      <c r="N11" s="7">
        <f t="shared" si="0"/>
        <v>24536</v>
      </c>
      <c r="O11" s="8">
        <v>938325</v>
      </c>
      <c r="P11" s="19">
        <f t="shared" si="1"/>
        <v>0.1149198289291908</v>
      </c>
      <c r="Q11" s="8"/>
    </row>
    <row r="12" spans="2:17" ht="12.75">
      <c r="B12" s="22" t="s">
        <v>4</v>
      </c>
      <c r="C12" s="7">
        <v>219529</v>
      </c>
      <c r="D12" s="7">
        <v>470</v>
      </c>
      <c r="E12" s="7">
        <v>31079</v>
      </c>
      <c r="F12" s="7">
        <v>2358</v>
      </c>
      <c r="G12" s="7">
        <v>1144</v>
      </c>
      <c r="H12" s="7">
        <v>5806</v>
      </c>
      <c r="I12" s="7">
        <v>8245</v>
      </c>
      <c r="J12" s="7">
        <v>21994</v>
      </c>
      <c r="K12" s="7">
        <v>4259</v>
      </c>
      <c r="L12" s="7"/>
      <c r="M12" s="7"/>
      <c r="N12" s="7">
        <f t="shared" si="0"/>
        <v>4391</v>
      </c>
      <c r="O12" s="8">
        <v>299275</v>
      </c>
      <c r="P12" s="19">
        <f t="shared" si="1"/>
        <v>0.036653219090169796</v>
      </c>
      <c r="Q12" s="8"/>
    </row>
    <row r="13" spans="2:17" ht="12.75">
      <c r="B13" s="22" t="s">
        <v>5</v>
      </c>
      <c r="C13" s="9">
        <v>644084</v>
      </c>
      <c r="D13" s="7">
        <v>1227</v>
      </c>
      <c r="E13" s="7">
        <v>82023</v>
      </c>
      <c r="F13" s="7">
        <v>8644</v>
      </c>
      <c r="G13" s="7">
        <v>5309</v>
      </c>
      <c r="H13" s="7">
        <v>23117</v>
      </c>
      <c r="I13" s="7">
        <v>26251</v>
      </c>
      <c r="J13" s="7">
        <v>60233</v>
      </c>
      <c r="K13" s="7">
        <v>19212</v>
      </c>
      <c r="L13" s="7"/>
      <c r="M13" s="7"/>
      <c r="N13" s="7">
        <f t="shared" si="0"/>
        <v>15187</v>
      </c>
      <c r="O13" s="8">
        <v>885287</v>
      </c>
      <c r="P13" s="19">
        <f t="shared" si="1"/>
        <v>0.10842408610368107</v>
      </c>
      <c r="Q13" s="8"/>
    </row>
    <row r="14" spans="2:17" ht="12.75">
      <c r="B14" s="22" t="s">
        <v>6</v>
      </c>
      <c r="C14" s="9">
        <v>538273</v>
      </c>
      <c r="D14" s="7">
        <v>954</v>
      </c>
      <c r="E14" s="7">
        <v>69602</v>
      </c>
      <c r="F14" s="7">
        <v>8884</v>
      </c>
      <c r="G14" s="7">
        <v>3251</v>
      </c>
      <c r="H14" s="7">
        <v>19289</v>
      </c>
      <c r="I14" s="7">
        <v>29361</v>
      </c>
      <c r="J14" s="7">
        <v>53721</v>
      </c>
      <c r="K14" s="7">
        <v>12930</v>
      </c>
      <c r="L14" s="7"/>
      <c r="M14" s="7"/>
      <c r="N14" s="7">
        <f t="shared" si="0"/>
        <v>12452</v>
      </c>
      <c r="O14" s="8">
        <v>748717</v>
      </c>
      <c r="P14" s="19">
        <f t="shared" si="1"/>
        <v>0.09169789737711022</v>
      </c>
      <c r="Q14" s="8"/>
    </row>
    <row r="15" spans="2:17" ht="12.75">
      <c r="B15" s="22" t="s">
        <v>7</v>
      </c>
      <c r="C15" s="9">
        <v>145611</v>
      </c>
      <c r="D15" s="7">
        <v>393</v>
      </c>
      <c r="E15" s="7">
        <v>23042</v>
      </c>
      <c r="F15" s="7">
        <v>2426</v>
      </c>
      <c r="G15" s="7">
        <v>959</v>
      </c>
      <c r="H15" s="7">
        <v>15559</v>
      </c>
      <c r="I15" s="7">
        <v>9288</v>
      </c>
      <c r="J15" s="7">
        <v>15577</v>
      </c>
      <c r="K15" s="7">
        <v>2903</v>
      </c>
      <c r="L15" s="7"/>
      <c r="M15" s="7"/>
      <c r="N15" s="7">
        <f t="shared" si="0"/>
        <v>5302</v>
      </c>
      <c r="O15" s="8">
        <v>221060</v>
      </c>
      <c r="P15" s="19">
        <f t="shared" si="1"/>
        <v>0.02707396412020027</v>
      </c>
      <c r="Q15" s="8"/>
    </row>
    <row r="16" spans="2:17" ht="12.75">
      <c r="B16" s="22" t="s">
        <v>8</v>
      </c>
      <c r="C16" s="9">
        <v>245370</v>
      </c>
      <c r="D16" s="7">
        <v>2270</v>
      </c>
      <c r="E16" s="7">
        <v>36326</v>
      </c>
      <c r="F16" s="7">
        <v>3692</v>
      </c>
      <c r="G16" s="7">
        <v>1597</v>
      </c>
      <c r="H16" s="7">
        <v>14889</v>
      </c>
      <c r="I16" s="7">
        <v>12821</v>
      </c>
      <c r="J16" s="7">
        <v>25410</v>
      </c>
      <c r="K16" s="7">
        <v>6446</v>
      </c>
      <c r="L16" s="7"/>
      <c r="M16" s="7"/>
      <c r="N16" s="7">
        <f t="shared" si="0"/>
        <v>7222</v>
      </c>
      <c r="O16" s="8">
        <v>356043</v>
      </c>
      <c r="P16" s="19">
        <f t="shared" si="1"/>
        <v>0.04360578760177537</v>
      </c>
      <c r="Q16" s="8"/>
    </row>
    <row r="17" spans="2:17" ht="13.5" thickBot="1"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2"/>
      <c r="M17" s="12"/>
      <c r="N17" s="13"/>
      <c r="O17" s="7"/>
      <c r="P17" s="7"/>
      <c r="Q17" s="7"/>
    </row>
    <row r="18" spans="2:16" ht="13.5" thickBot="1">
      <c r="B18" s="14" t="s">
        <v>9</v>
      </c>
      <c r="C18" s="14">
        <f>SUM(C20:C22)</f>
        <v>5813777</v>
      </c>
      <c r="D18" s="14">
        <f aca="true" t="shared" si="2" ref="D18:O18">SUM(D20:D22)</f>
        <v>16390</v>
      </c>
      <c r="E18" s="14">
        <f t="shared" si="2"/>
        <v>798942</v>
      </c>
      <c r="F18" s="14">
        <f t="shared" si="2"/>
        <v>94952</v>
      </c>
      <c r="G18" s="14">
        <f t="shared" si="2"/>
        <v>52805</v>
      </c>
      <c r="H18" s="14">
        <f t="shared" si="2"/>
        <v>191253</v>
      </c>
      <c r="I18" s="14">
        <f>SUM(I20:I22)</f>
        <v>351730</v>
      </c>
      <c r="J18" s="14">
        <f t="shared" si="2"/>
        <v>495176</v>
      </c>
      <c r="K18" s="14">
        <f t="shared" si="2"/>
        <v>197899</v>
      </c>
      <c r="L18" s="14"/>
      <c r="M18" s="14"/>
      <c r="N18" s="14">
        <f t="shared" si="2"/>
        <v>152116</v>
      </c>
      <c r="O18" s="14">
        <f t="shared" si="2"/>
        <v>8165040</v>
      </c>
      <c r="P18" s="21">
        <f t="shared" si="1"/>
        <v>1</v>
      </c>
    </row>
    <row r="19" spans="3:16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6"/>
    </row>
    <row r="20" spans="2:16" s="17" customFormat="1" ht="26.25">
      <c r="B20" s="24" t="s">
        <v>43</v>
      </c>
      <c r="C20" s="6">
        <f>SUM(C6)</f>
        <v>498323</v>
      </c>
      <c r="D20" s="6">
        <f aca="true" t="shared" si="3" ref="D20:O20">SUM(D6)</f>
        <v>1978</v>
      </c>
      <c r="E20" s="6">
        <f t="shared" si="3"/>
        <v>69825</v>
      </c>
      <c r="F20" s="6">
        <f t="shared" si="3"/>
        <v>8136</v>
      </c>
      <c r="G20" s="6">
        <f t="shared" si="3"/>
        <v>2665</v>
      </c>
      <c r="H20" s="6">
        <f t="shared" si="3"/>
        <v>1112</v>
      </c>
      <c r="I20" s="6">
        <f>SUM(I6)</f>
        <v>9694</v>
      </c>
      <c r="J20" s="6">
        <f t="shared" si="3"/>
        <v>36762</v>
      </c>
      <c r="K20" s="6">
        <f t="shared" si="3"/>
        <v>8458</v>
      </c>
      <c r="L20" s="6"/>
      <c r="M20" s="6"/>
      <c r="N20" s="6">
        <f t="shared" si="3"/>
        <v>5447</v>
      </c>
      <c r="O20" s="6">
        <f t="shared" si="3"/>
        <v>642400</v>
      </c>
      <c r="P20" s="19">
        <f t="shared" si="1"/>
        <v>0.07867689564288724</v>
      </c>
    </row>
    <row r="21" spans="2:16" s="17" customFormat="1" ht="12.75">
      <c r="B21" s="25" t="s">
        <v>49</v>
      </c>
      <c r="C21" s="6">
        <f>SUM(C7:C11)</f>
        <v>3522587</v>
      </c>
      <c r="D21" s="6">
        <f aca="true" t="shared" si="4" ref="D21:O21">SUM(D7:D11)</f>
        <v>9098</v>
      </c>
      <c r="E21" s="6">
        <f t="shared" si="4"/>
        <v>487045</v>
      </c>
      <c r="F21" s="6">
        <f t="shared" si="4"/>
        <v>60812</v>
      </c>
      <c r="G21" s="6">
        <f t="shared" si="4"/>
        <v>37880</v>
      </c>
      <c r="H21" s="6">
        <f t="shared" si="4"/>
        <v>111481</v>
      </c>
      <c r="I21" s="6">
        <f>SUM(I7:I11)</f>
        <v>256070</v>
      </c>
      <c r="J21" s="6">
        <f t="shared" si="4"/>
        <v>281479</v>
      </c>
      <c r="K21" s="6">
        <f t="shared" si="4"/>
        <v>143691</v>
      </c>
      <c r="L21" s="6"/>
      <c r="M21" s="6"/>
      <c r="N21" s="6">
        <f t="shared" si="4"/>
        <v>102115</v>
      </c>
      <c r="O21" s="6">
        <f t="shared" si="4"/>
        <v>5012258</v>
      </c>
      <c r="P21" s="19">
        <f t="shared" si="1"/>
        <v>0.613868150064176</v>
      </c>
    </row>
    <row r="22" spans="2:16" s="17" customFormat="1" ht="12.75">
      <c r="B22" s="25" t="s">
        <v>10</v>
      </c>
      <c r="C22" s="6">
        <f>SUM(C12:C16)</f>
        <v>1792867</v>
      </c>
      <c r="D22" s="6">
        <f aca="true" t="shared" si="5" ref="D22:O22">SUM(D12:D16)</f>
        <v>5314</v>
      </c>
      <c r="E22" s="6">
        <f t="shared" si="5"/>
        <v>242072</v>
      </c>
      <c r="F22" s="6">
        <f t="shared" si="5"/>
        <v>26004</v>
      </c>
      <c r="G22" s="6">
        <f t="shared" si="5"/>
        <v>12260</v>
      </c>
      <c r="H22" s="6">
        <f t="shared" si="5"/>
        <v>78660</v>
      </c>
      <c r="I22" s="6">
        <f>SUM(I12:I16)</f>
        <v>85966</v>
      </c>
      <c r="J22" s="6">
        <f t="shared" si="5"/>
        <v>176935</v>
      </c>
      <c r="K22" s="6">
        <f t="shared" si="5"/>
        <v>45750</v>
      </c>
      <c r="L22" s="6"/>
      <c r="M22" s="6"/>
      <c r="N22" s="6">
        <f t="shared" si="5"/>
        <v>44554</v>
      </c>
      <c r="O22" s="6">
        <f t="shared" si="5"/>
        <v>2510382</v>
      </c>
      <c r="P22" s="19">
        <f t="shared" si="1"/>
        <v>0.30745495429293673</v>
      </c>
    </row>
    <row r="23" spans="3:15" ht="12.75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2:15" ht="12.75">
      <c r="B24" s="15" t="s">
        <v>0</v>
      </c>
      <c r="C24" s="16"/>
      <c r="D24" s="16"/>
      <c r="E24" s="16"/>
      <c r="F24" s="16"/>
      <c r="G24" s="9"/>
      <c r="H24" s="16"/>
      <c r="I24" s="9"/>
      <c r="J24" s="16"/>
      <c r="K24" s="9"/>
      <c r="L24" s="9"/>
      <c r="M24" s="9"/>
      <c r="N24" s="9"/>
      <c r="O24" s="9"/>
    </row>
    <row r="25" ht="12.75">
      <c r="O25" s="7"/>
    </row>
    <row r="26" ht="12.75">
      <c r="O26" s="7"/>
    </row>
    <row r="27" ht="12.75">
      <c r="O27" s="7"/>
    </row>
    <row r="28" ht="12.75">
      <c r="O28" s="7"/>
    </row>
    <row r="29" ht="12.75">
      <c r="O29" s="7"/>
    </row>
    <row r="30" ht="12.75">
      <c r="O30" s="7"/>
    </row>
    <row r="31" ht="12.75">
      <c r="O31" s="7"/>
    </row>
    <row r="32" ht="12.75">
      <c r="O32" s="7"/>
    </row>
    <row r="33" ht="12.75">
      <c r="O33" s="7"/>
    </row>
    <row r="34" ht="12.75">
      <c r="O34" s="7"/>
    </row>
  </sheetData>
  <sheetProtection/>
  <mergeCells count="1">
    <mergeCell ref="P4:P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  <ignoredErrors>
    <ignoredError sqref="J21:K22 C21:H22 N21:O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4" customWidth="1"/>
    <col min="2" max="2" width="36.8515625" style="2" customWidth="1"/>
    <col min="3" max="3" width="8.7109375" style="2" bestFit="1" customWidth="1"/>
    <col min="4" max="4" width="11.28125" style="2" bestFit="1" customWidth="1"/>
    <col min="5" max="5" width="14.8515625" style="2" bestFit="1" customWidth="1"/>
    <col min="6" max="6" width="15.28125" style="2" bestFit="1" customWidth="1"/>
    <col min="7" max="7" width="9.140625" style="2" bestFit="1" customWidth="1"/>
    <col min="8" max="8" width="10.57421875" style="2" bestFit="1" customWidth="1"/>
    <col min="9" max="9" width="15.28125" style="2" bestFit="1" customWidth="1"/>
    <col min="10" max="10" width="16.7109375" style="2" bestFit="1" customWidth="1"/>
    <col min="11" max="11" width="13.140625" style="2" bestFit="1" customWidth="1"/>
    <col min="12" max="12" width="11.7109375" style="2" bestFit="1" customWidth="1"/>
    <col min="13" max="13" width="12.421875" style="2" bestFit="1" customWidth="1"/>
    <col min="14" max="14" width="7.28125" style="4" bestFit="1" customWidth="1"/>
    <col min="15" max="15" width="8.7109375" style="4" bestFit="1" customWidth="1"/>
    <col min="16" max="16" width="5.8515625" style="17" bestFit="1" customWidth="1"/>
    <col min="17" max="16384" width="9.140625" style="4" customWidth="1"/>
  </cols>
  <sheetData>
    <row r="1" spans="1:13" ht="13.5">
      <c r="A1" s="1" t="s">
        <v>1</v>
      </c>
      <c r="B1" s="1" t="s">
        <v>19</v>
      </c>
      <c r="I1" s="3"/>
      <c r="K1" s="3"/>
      <c r="L1" s="3"/>
      <c r="M1" s="3"/>
    </row>
    <row r="2" ht="13.5">
      <c r="B2" s="1" t="s">
        <v>20</v>
      </c>
    </row>
    <row r="3" ht="13.5">
      <c r="B3" s="5"/>
    </row>
    <row r="4" spans="3:16" ht="39">
      <c r="C4" s="23" t="s">
        <v>2</v>
      </c>
      <c r="D4" s="23" t="s">
        <v>44</v>
      </c>
      <c r="E4" s="23" t="s">
        <v>40</v>
      </c>
      <c r="F4" s="23" t="s">
        <v>38</v>
      </c>
      <c r="G4" s="23" t="s">
        <v>37</v>
      </c>
      <c r="H4" s="23" t="s">
        <v>36</v>
      </c>
      <c r="I4" s="23" t="s">
        <v>33</v>
      </c>
      <c r="J4" s="23" t="s">
        <v>35</v>
      </c>
      <c r="K4" s="23" t="s">
        <v>17</v>
      </c>
      <c r="L4" s="23" t="s">
        <v>46</v>
      </c>
      <c r="M4" s="23" t="s">
        <v>47</v>
      </c>
      <c r="N4" s="23" t="s">
        <v>11</v>
      </c>
      <c r="O4" s="23" t="s">
        <v>14</v>
      </c>
      <c r="P4" s="27" t="s">
        <v>50</v>
      </c>
    </row>
    <row r="5" spans="3:16" ht="52.5">
      <c r="C5" s="23" t="s">
        <v>13</v>
      </c>
      <c r="D5" s="23" t="s">
        <v>45</v>
      </c>
      <c r="E5" s="23" t="s">
        <v>51</v>
      </c>
      <c r="F5" s="23" t="s">
        <v>53</v>
      </c>
      <c r="G5" s="23" t="s">
        <v>3</v>
      </c>
      <c r="H5" s="23" t="s">
        <v>54</v>
      </c>
      <c r="I5" s="23" t="s">
        <v>34</v>
      </c>
      <c r="J5" s="23" t="s">
        <v>42</v>
      </c>
      <c r="K5" s="23" t="s">
        <v>18</v>
      </c>
      <c r="L5" s="23" t="s">
        <v>52</v>
      </c>
      <c r="M5" s="23" t="s">
        <v>55</v>
      </c>
      <c r="N5" s="23" t="s">
        <v>12</v>
      </c>
      <c r="O5" s="23" t="s">
        <v>15</v>
      </c>
      <c r="P5" s="27"/>
    </row>
    <row r="6" spans="2:17" ht="26.25">
      <c r="B6" s="22" t="s">
        <v>48</v>
      </c>
      <c r="C6" s="7">
        <v>503123</v>
      </c>
      <c r="D6" s="7">
        <v>1954</v>
      </c>
      <c r="E6" s="7">
        <v>69643</v>
      </c>
      <c r="F6" s="7">
        <v>8474</v>
      </c>
      <c r="G6" s="7">
        <v>2612</v>
      </c>
      <c r="H6" s="7">
        <v>1074</v>
      </c>
      <c r="I6" s="7">
        <v>9614</v>
      </c>
      <c r="J6" s="7">
        <v>36219</v>
      </c>
      <c r="K6" s="7">
        <v>7531</v>
      </c>
      <c r="L6" s="7"/>
      <c r="M6" s="7"/>
      <c r="N6" s="7">
        <f aca="true" t="shared" si="0" ref="N6:N16">O6-SUM(C6:K6)</f>
        <v>4604</v>
      </c>
      <c r="O6" s="8">
        <v>644848</v>
      </c>
      <c r="P6" s="19">
        <f>O6/O$18</f>
        <v>0.08011938490088139</v>
      </c>
      <c r="Q6" s="8"/>
    </row>
    <row r="7" spans="2:17" ht="12.75">
      <c r="B7" s="22" t="s">
        <v>28</v>
      </c>
      <c r="C7" s="7">
        <v>925128</v>
      </c>
      <c r="D7" s="7">
        <v>3816</v>
      </c>
      <c r="E7" s="7">
        <v>118315</v>
      </c>
      <c r="F7" s="7">
        <v>15983</v>
      </c>
      <c r="G7" s="7">
        <v>9575</v>
      </c>
      <c r="H7" s="7">
        <v>18385</v>
      </c>
      <c r="I7" s="7">
        <v>69604</v>
      </c>
      <c r="J7" s="7">
        <v>71783</v>
      </c>
      <c r="K7" s="7">
        <v>35950</v>
      </c>
      <c r="L7" s="7"/>
      <c r="M7" s="7"/>
      <c r="N7" s="7">
        <f t="shared" si="0"/>
        <v>24693</v>
      </c>
      <c r="O7" s="8">
        <v>1293232</v>
      </c>
      <c r="P7" s="19">
        <f aca="true" t="shared" si="1" ref="P7:P22">O7/O$18</f>
        <v>0.16067810146598366</v>
      </c>
      <c r="Q7" s="8"/>
    </row>
    <row r="8" spans="2:17" ht="12.75">
      <c r="B8" s="22" t="s">
        <v>32</v>
      </c>
      <c r="C8" s="9">
        <v>472777</v>
      </c>
      <c r="D8" s="7">
        <v>1215</v>
      </c>
      <c r="E8" s="7">
        <v>70611</v>
      </c>
      <c r="F8" s="7">
        <v>8079</v>
      </c>
      <c r="G8" s="7">
        <v>4870</v>
      </c>
      <c r="H8" s="7">
        <v>16056</v>
      </c>
      <c r="I8" s="7">
        <v>34431</v>
      </c>
      <c r="J8" s="7">
        <v>42974</v>
      </c>
      <c r="K8" s="7">
        <v>15318</v>
      </c>
      <c r="L8" s="7"/>
      <c r="M8" s="7"/>
      <c r="N8" s="7">
        <f t="shared" si="0"/>
        <v>12780</v>
      </c>
      <c r="O8" s="8">
        <v>679111</v>
      </c>
      <c r="P8" s="19">
        <f t="shared" si="1"/>
        <v>0.08437640436106254</v>
      </c>
      <c r="Q8" s="8"/>
    </row>
    <row r="9" spans="2:17" ht="12.75">
      <c r="B9" s="22" t="s">
        <v>30</v>
      </c>
      <c r="C9" s="9">
        <v>726523</v>
      </c>
      <c r="D9" s="7">
        <v>1505</v>
      </c>
      <c r="E9" s="7">
        <v>103759</v>
      </c>
      <c r="F9" s="7">
        <v>15120</v>
      </c>
      <c r="G9" s="7">
        <v>8259</v>
      </c>
      <c r="H9" s="7">
        <v>26994</v>
      </c>
      <c r="I9" s="7">
        <v>55254</v>
      </c>
      <c r="J9" s="7">
        <v>63398</v>
      </c>
      <c r="K9" s="7">
        <v>29677</v>
      </c>
      <c r="L9" s="7"/>
      <c r="M9" s="7"/>
      <c r="N9" s="7">
        <f t="shared" si="0"/>
        <v>20782</v>
      </c>
      <c r="O9" s="8">
        <v>1051271</v>
      </c>
      <c r="P9" s="19">
        <f t="shared" si="1"/>
        <v>0.13061556503879126</v>
      </c>
      <c r="Q9" s="8"/>
    </row>
    <row r="10" spans="2:17" ht="12.75">
      <c r="B10" s="22" t="s">
        <v>29</v>
      </c>
      <c r="C10" s="7">
        <v>756627</v>
      </c>
      <c r="D10" s="7">
        <v>1226</v>
      </c>
      <c r="E10" s="7">
        <v>73061</v>
      </c>
      <c r="F10" s="7">
        <v>8653</v>
      </c>
      <c r="G10" s="7">
        <v>4165</v>
      </c>
      <c r="H10" s="7">
        <v>17535</v>
      </c>
      <c r="I10" s="7">
        <v>31115</v>
      </c>
      <c r="J10" s="7">
        <v>52008</v>
      </c>
      <c r="K10" s="7">
        <v>17829</v>
      </c>
      <c r="L10" s="7"/>
      <c r="M10" s="7"/>
      <c r="N10" s="7">
        <f t="shared" si="0"/>
        <v>12750</v>
      </c>
      <c r="O10" s="8">
        <v>974969</v>
      </c>
      <c r="P10" s="19">
        <f t="shared" si="1"/>
        <v>0.12113539404235947</v>
      </c>
      <c r="Q10" s="8"/>
    </row>
    <row r="11" spans="2:17" ht="12.75">
      <c r="B11" s="22" t="s">
        <v>31</v>
      </c>
      <c r="C11" s="9">
        <v>612151</v>
      </c>
      <c r="D11" s="7">
        <v>1257</v>
      </c>
      <c r="E11" s="7">
        <v>102810</v>
      </c>
      <c r="F11" s="7">
        <v>12945</v>
      </c>
      <c r="G11" s="7">
        <v>9497</v>
      </c>
      <c r="H11" s="7">
        <v>30954</v>
      </c>
      <c r="I11" s="7">
        <v>59206</v>
      </c>
      <c r="J11" s="7">
        <v>46752</v>
      </c>
      <c r="K11" s="7">
        <v>26838</v>
      </c>
      <c r="L11" s="7"/>
      <c r="M11" s="7"/>
      <c r="N11" s="7">
        <f t="shared" si="0"/>
        <v>22484</v>
      </c>
      <c r="O11" s="8">
        <v>924894</v>
      </c>
      <c r="P11" s="19">
        <f t="shared" si="1"/>
        <v>0.11491380663119959</v>
      </c>
      <c r="Q11" s="8"/>
    </row>
    <row r="12" spans="2:17" ht="12.75">
      <c r="B12" s="22" t="s">
        <v>4</v>
      </c>
      <c r="C12" s="7">
        <v>218113</v>
      </c>
      <c r="D12" s="7">
        <v>450</v>
      </c>
      <c r="E12" s="7">
        <v>28890</v>
      </c>
      <c r="F12" s="7">
        <v>2354</v>
      </c>
      <c r="G12" s="7">
        <v>1084</v>
      </c>
      <c r="H12" s="7">
        <v>5714</v>
      </c>
      <c r="I12" s="7">
        <v>8017</v>
      </c>
      <c r="J12" s="7">
        <v>21748</v>
      </c>
      <c r="K12" s="7">
        <v>4183</v>
      </c>
      <c r="L12" s="7"/>
      <c r="M12" s="7"/>
      <c r="N12" s="7">
        <f t="shared" si="0"/>
        <v>4079</v>
      </c>
      <c r="O12" s="8">
        <v>294632</v>
      </c>
      <c r="P12" s="19">
        <f t="shared" si="1"/>
        <v>0.03660666484522939</v>
      </c>
      <c r="Q12" s="8"/>
    </row>
    <row r="13" spans="2:17" ht="12.75">
      <c r="B13" s="22" t="s">
        <v>5</v>
      </c>
      <c r="C13" s="9">
        <v>642314</v>
      </c>
      <c r="D13" s="7">
        <v>1269</v>
      </c>
      <c r="E13" s="7">
        <v>78998</v>
      </c>
      <c r="F13" s="7">
        <v>8731</v>
      </c>
      <c r="G13" s="7">
        <v>5129</v>
      </c>
      <c r="H13" s="7">
        <v>22827</v>
      </c>
      <c r="I13" s="7">
        <v>25603</v>
      </c>
      <c r="J13" s="7">
        <v>58884</v>
      </c>
      <c r="K13" s="7">
        <v>18168</v>
      </c>
      <c r="L13" s="7"/>
      <c r="M13" s="7"/>
      <c r="N13" s="7">
        <f t="shared" si="0"/>
        <v>14206</v>
      </c>
      <c r="O13" s="8">
        <v>876129</v>
      </c>
      <c r="P13" s="19">
        <f t="shared" si="1"/>
        <v>0.10885498066804007</v>
      </c>
      <c r="Q13" s="8"/>
    </row>
    <row r="14" spans="2:17" ht="12.75">
      <c r="B14" s="22" t="s">
        <v>6</v>
      </c>
      <c r="C14" s="9">
        <v>536659</v>
      </c>
      <c r="D14" s="7">
        <v>934</v>
      </c>
      <c r="E14" s="7">
        <v>66846</v>
      </c>
      <c r="F14" s="7">
        <v>8812</v>
      </c>
      <c r="G14" s="7">
        <v>3115</v>
      </c>
      <c r="H14" s="7">
        <v>19121</v>
      </c>
      <c r="I14" s="7">
        <v>27542</v>
      </c>
      <c r="J14" s="7">
        <v>53027</v>
      </c>
      <c r="K14" s="7">
        <v>12244</v>
      </c>
      <c r="L14" s="7"/>
      <c r="M14" s="7"/>
      <c r="N14" s="7">
        <f t="shared" si="0"/>
        <v>11493</v>
      </c>
      <c r="O14" s="8">
        <v>739793</v>
      </c>
      <c r="P14" s="19">
        <f t="shared" si="1"/>
        <v>0.09191586251950497</v>
      </c>
      <c r="Q14" s="8"/>
    </row>
    <row r="15" spans="2:17" ht="12.75">
      <c r="B15" s="22" t="s">
        <v>7</v>
      </c>
      <c r="C15" s="9">
        <v>144919</v>
      </c>
      <c r="D15" s="7">
        <v>300</v>
      </c>
      <c r="E15" s="7">
        <v>22012</v>
      </c>
      <c r="F15" s="7">
        <v>2413</v>
      </c>
      <c r="G15" s="7">
        <v>936</v>
      </c>
      <c r="H15" s="7">
        <v>15417</v>
      </c>
      <c r="I15" s="7">
        <v>8990</v>
      </c>
      <c r="J15" s="7">
        <v>15321</v>
      </c>
      <c r="K15" s="7">
        <v>2739</v>
      </c>
      <c r="L15" s="7"/>
      <c r="M15" s="7"/>
      <c r="N15" s="7">
        <f t="shared" si="0"/>
        <v>5009</v>
      </c>
      <c r="O15" s="8">
        <v>218056</v>
      </c>
      <c r="P15" s="19">
        <f t="shared" si="1"/>
        <v>0.027092450614635683</v>
      </c>
      <c r="Q15" s="8"/>
    </row>
    <row r="16" spans="2:17" ht="12.75">
      <c r="B16" s="22" t="s">
        <v>8</v>
      </c>
      <c r="C16" s="9">
        <v>244350</v>
      </c>
      <c r="D16" s="7">
        <v>2221</v>
      </c>
      <c r="E16" s="7">
        <v>34734</v>
      </c>
      <c r="F16" s="7">
        <v>3718</v>
      </c>
      <c r="G16" s="7">
        <v>1557</v>
      </c>
      <c r="H16" s="7">
        <v>14689</v>
      </c>
      <c r="I16" s="7">
        <v>12390</v>
      </c>
      <c r="J16" s="7">
        <v>25050</v>
      </c>
      <c r="K16" s="7">
        <v>6146</v>
      </c>
      <c r="L16" s="7"/>
      <c r="M16" s="7"/>
      <c r="N16" s="7">
        <f t="shared" si="0"/>
        <v>6799</v>
      </c>
      <c r="O16" s="8">
        <v>351654</v>
      </c>
      <c r="P16" s="19">
        <f t="shared" si="1"/>
        <v>0.04369138491231196</v>
      </c>
      <c r="Q16" s="8"/>
    </row>
    <row r="17" spans="2:16" ht="13.5" thickBot="1">
      <c r="B17" s="26"/>
      <c r="C17" s="11"/>
      <c r="D17" s="11"/>
      <c r="E17" s="11"/>
      <c r="F17" s="11"/>
      <c r="G17" s="11"/>
      <c r="H17" s="11"/>
      <c r="I17" s="11"/>
      <c r="J17" s="11"/>
      <c r="K17" s="12"/>
      <c r="L17" s="12"/>
      <c r="M17" s="12"/>
      <c r="N17" s="13"/>
      <c r="O17" s="7"/>
      <c r="P17" s="7"/>
    </row>
    <row r="18" spans="2:16" ht="13.5" thickBot="1">
      <c r="B18" s="14" t="s">
        <v>9</v>
      </c>
      <c r="C18" s="14">
        <f>SUM(C20:C22)</f>
        <v>5782684</v>
      </c>
      <c r="D18" s="14">
        <f aca="true" t="shared" si="2" ref="D18:O18">SUM(D20:D22)</f>
        <v>16147</v>
      </c>
      <c r="E18" s="14">
        <f t="shared" si="2"/>
        <v>769679</v>
      </c>
      <c r="F18" s="14">
        <f t="shared" si="2"/>
        <v>95282</v>
      </c>
      <c r="G18" s="14">
        <f t="shared" si="2"/>
        <v>50799</v>
      </c>
      <c r="H18" s="14">
        <f t="shared" si="2"/>
        <v>188766</v>
      </c>
      <c r="I18" s="14">
        <f>SUM(I20:I22)</f>
        <v>341766</v>
      </c>
      <c r="J18" s="14">
        <f t="shared" si="2"/>
        <v>487164</v>
      </c>
      <c r="K18" s="14">
        <f t="shared" si="2"/>
        <v>176623</v>
      </c>
      <c r="L18" s="14"/>
      <c r="M18" s="14"/>
      <c r="N18" s="14">
        <f t="shared" si="2"/>
        <v>139679</v>
      </c>
      <c r="O18" s="14">
        <f t="shared" si="2"/>
        <v>8048589</v>
      </c>
      <c r="P18" s="21">
        <f t="shared" si="1"/>
        <v>1</v>
      </c>
    </row>
    <row r="19" spans="3:16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6"/>
    </row>
    <row r="20" spans="2:16" s="17" customFormat="1" ht="26.25">
      <c r="B20" s="24" t="s">
        <v>43</v>
      </c>
      <c r="C20" s="6">
        <f>SUM(C6)</f>
        <v>503123</v>
      </c>
      <c r="D20" s="6">
        <f aca="true" t="shared" si="3" ref="D20:O20">SUM(D6)</f>
        <v>1954</v>
      </c>
      <c r="E20" s="6">
        <f t="shared" si="3"/>
        <v>69643</v>
      </c>
      <c r="F20" s="6">
        <f t="shared" si="3"/>
        <v>8474</v>
      </c>
      <c r="G20" s="6">
        <f t="shared" si="3"/>
        <v>2612</v>
      </c>
      <c r="H20" s="6">
        <f t="shared" si="3"/>
        <v>1074</v>
      </c>
      <c r="I20" s="6">
        <f>SUM(I6)</f>
        <v>9614</v>
      </c>
      <c r="J20" s="6">
        <f t="shared" si="3"/>
        <v>36219</v>
      </c>
      <c r="K20" s="6">
        <f t="shared" si="3"/>
        <v>7531</v>
      </c>
      <c r="L20" s="6"/>
      <c r="M20" s="6"/>
      <c r="N20" s="6">
        <f t="shared" si="3"/>
        <v>4604</v>
      </c>
      <c r="O20" s="6">
        <f t="shared" si="3"/>
        <v>644848</v>
      </c>
      <c r="P20" s="19">
        <f t="shared" si="1"/>
        <v>0.08011938490088139</v>
      </c>
    </row>
    <row r="21" spans="2:16" s="17" customFormat="1" ht="12.75">
      <c r="B21" s="25" t="s">
        <v>49</v>
      </c>
      <c r="C21" s="6">
        <f>SUM(C7:C11)</f>
        <v>3493206</v>
      </c>
      <c r="D21" s="6">
        <f aca="true" t="shared" si="4" ref="D21:O21">SUM(D7:D11)</f>
        <v>9019</v>
      </c>
      <c r="E21" s="6">
        <f t="shared" si="4"/>
        <v>468556</v>
      </c>
      <c r="F21" s="6">
        <f t="shared" si="4"/>
        <v>60780</v>
      </c>
      <c r="G21" s="6">
        <f t="shared" si="4"/>
        <v>36366</v>
      </c>
      <c r="H21" s="6">
        <f t="shared" si="4"/>
        <v>109924</v>
      </c>
      <c r="I21" s="6">
        <f>SUM(I7:I11)</f>
        <v>249610</v>
      </c>
      <c r="J21" s="6">
        <f t="shared" si="4"/>
        <v>276915</v>
      </c>
      <c r="K21" s="6">
        <f t="shared" si="4"/>
        <v>125612</v>
      </c>
      <c r="L21" s="6"/>
      <c r="M21" s="6"/>
      <c r="N21" s="6">
        <f t="shared" si="4"/>
        <v>93489</v>
      </c>
      <c r="O21" s="6">
        <f t="shared" si="4"/>
        <v>4923477</v>
      </c>
      <c r="P21" s="19">
        <f t="shared" si="1"/>
        <v>0.6117192715393965</v>
      </c>
    </row>
    <row r="22" spans="2:16" s="17" customFormat="1" ht="12.75">
      <c r="B22" s="25" t="s">
        <v>10</v>
      </c>
      <c r="C22" s="6">
        <f>SUM(C12:C16)</f>
        <v>1786355</v>
      </c>
      <c r="D22" s="6">
        <f aca="true" t="shared" si="5" ref="D22:O22">SUM(D12:D16)</f>
        <v>5174</v>
      </c>
      <c r="E22" s="6">
        <f t="shared" si="5"/>
        <v>231480</v>
      </c>
      <c r="F22" s="6">
        <f t="shared" si="5"/>
        <v>26028</v>
      </c>
      <c r="G22" s="6">
        <f t="shared" si="5"/>
        <v>11821</v>
      </c>
      <c r="H22" s="6">
        <f t="shared" si="5"/>
        <v>77768</v>
      </c>
      <c r="I22" s="6">
        <f>SUM(I12:I16)</f>
        <v>82542</v>
      </c>
      <c r="J22" s="6">
        <f t="shared" si="5"/>
        <v>174030</v>
      </c>
      <c r="K22" s="6">
        <f t="shared" si="5"/>
        <v>43480</v>
      </c>
      <c r="L22" s="6"/>
      <c r="M22" s="6"/>
      <c r="N22" s="6">
        <f t="shared" si="5"/>
        <v>41586</v>
      </c>
      <c r="O22" s="6">
        <f t="shared" si="5"/>
        <v>2480264</v>
      </c>
      <c r="P22" s="19">
        <f t="shared" si="1"/>
        <v>0.3081613435597221</v>
      </c>
    </row>
    <row r="23" spans="3:15" ht="12.75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2:15" ht="12.75">
      <c r="B24" s="15" t="s">
        <v>0</v>
      </c>
      <c r="C24" s="16"/>
      <c r="D24" s="16"/>
      <c r="E24" s="16"/>
      <c r="F24" s="16"/>
      <c r="G24" s="9"/>
      <c r="H24" s="16"/>
      <c r="I24" s="9"/>
      <c r="J24" s="16"/>
      <c r="K24" s="9"/>
      <c r="L24" s="9"/>
      <c r="M24" s="9"/>
      <c r="N24" s="9"/>
      <c r="O24" s="9"/>
    </row>
    <row r="25" ht="12.75">
      <c r="O25" s="7"/>
    </row>
    <row r="26" ht="12.75">
      <c r="O26" s="7"/>
    </row>
    <row r="27" ht="12.75">
      <c r="O27" s="7"/>
    </row>
    <row r="28" ht="12.75">
      <c r="O28" s="7"/>
    </row>
    <row r="29" ht="12.75">
      <c r="O29" s="7"/>
    </row>
    <row r="30" ht="12.75">
      <c r="O30" s="7"/>
    </row>
    <row r="31" ht="12.75">
      <c r="O31" s="7"/>
    </row>
    <row r="32" ht="12.75">
      <c r="O32" s="7"/>
    </row>
    <row r="33" ht="12.75">
      <c r="O33" s="7"/>
    </row>
    <row r="34" ht="12.75">
      <c r="O34" s="7"/>
    </row>
  </sheetData>
  <sheetProtection/>
  <mergeCells count="1">
    <mergeCell ref="P4:P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  <ignoredErrors>
    <ignoredError sqref="J21:K22 C21:H22 N21:O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Martens Michel</dc:creator>
  <cp:keywords/>
  <dc:description/>
  <cp:lastModifiedBy>Atanassoff Nadine</cp:lastModifiedBy>
  <dcterms:created xsi:type="dcterms:W3CDTF">2009-06-03T13:32:40Z</dcterms:created>
  <dcterms:modified xsi:type="dcterms:W3CDTF">2023-06-07T12:51:15Z</dcterms:modified>
  <cp:category/>
  <cp:version/>
  <cp:contentType/>
  <cp:contentStatus/>
</cp:coreProperties>
</file>