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</sheets>
  <definedNames/>
  <calcPr fullCalcOnLoad="1"/>
</workbook>
</file>

<file path=xl/sharedStrings.xml><?xml version="1.0" encoding="utf-8"?>
<sst xmlns="http://schemas.openxmlformats.org/spreadsheetml/2006/main" count="278" uniqueCount="36">
  <si>
    <t>Euro 1</t>
  </si>
  <si>
    <t>Euro 2</t>
  </si>
  <si>
    <t>Euro 3</t>
  </si>
  <si>
    <t>Euro 4</t>
  </si>
  <si>
    <t>Euro 5</t>
  </si>
  <si>
    <t>Total</t>
  </si>
  <si>
    <t>Totaal</t>
  </si>
  <si>
    <t>%</t>
  </si>
  <si>
    <t>Répartition du parc automobile belge par classe environnementale</t>
  </si>
  <si>
    <t>Verdeling van het belgische wagenpark volgens het milieuklasse</t>
  </si>
  <si>
    <t>Bron: FEBIAC - Schatting op basis van het wagenpark</t>
  </si>
  <si>
    <t>Source: FEBIAC - Estimation sur base du parc</t>
  </si>
  <si>
    <t>b.</t>
  </si>
  <si>
    <t>Leasing</t>
  </si>
  <si>
    <t>Total sociétés</t>
  </si>
  <si>
    <t>Particuliers</t>
  </si>
  <si>
    <t xml:space="preserve">Euro 0 </t>
  </si>
  <si>
    <t>Bedrijven</t>
  </si>
  <si>
    <t>Sociétés</t>
  </si>
  <si>
    <t>Totaal bedrijven</t>
  </si>
  <si>
    <t>Particulieren</t>
  </si>
  <si>
    <t>Total/Totaal</t>
  </si>
  <si>
    <t>Indépendants</t>
  </si>
  <si>
    <t>Euro 0 - 1 - 2</t>
  </si>
  <si>
    <t>Euro 6</t>
  </si>
  <si>
    <t xml:space="preserve">  dont/waarvan oldtimers</t>
  </si>
  <si>
    <r>
      <t xml:space="preserve">  dont/waarvan oldtimers (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 xml:space="preserve"> 25 ans)</t>
    </r>
  </si>
  <si>
    <t xml:space="preserve">  dont/waarvan oldtimers (≥ 25 ans)</t>
  </si>
  <si>
    <r>
      <t xml:space="preserve">  dont/waarvan oldtimers (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 xml:space="preserve"> 30 ans/year)</t>
    </r>
  </si>
  <si>
    <t>Euro 1  (1993-1996)</t>
  </si>
  <si>
    <t>Euro 2  (1997-2000)</t>
  </si>
  <si>
    <t>Euro 3  (2001-2005)</t>
  </si>
  <si>
    <t>Euro 4  (2006-2010)</t>
  </si>
  <si>
    <t>Euro 5  (2011-08/2015)</t>
  </si>
  <si>
    <t>Euro 6  (09/2015-….)</t>
  </si>
  <si>
    <t>BEV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</si>
</sst>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  <numFmt numFmtId="175" formatCode="#\ ###\ ###"/>
  </numFmts>
  <fonts count="42">
    <font>
      <sz val="10"/>
      <name val="Arial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174" fontId="0" fillId="0" borderId="0" xfId="57" applyNumberFormat="1" applyFont="1" applyAlignment="1">
      <alignment/>
    </xf>
    <xf numFmtId="174" fontId="4" fillId="0" borderId="0" xfId="57" applyNumberFormat="1" applyFont="1" applyAlignment="1">
      <alignment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9" fontId="4" fillId="0" borderId="0" xfId="57" applyFont="1" applyAlignment="1">
      <alignment/>
    </xf>
    <xf numFmtId="9" fontId="0" fillId="0" borderId="0" xfId="57" applyFont="1" applyAlignment="1">
      <alignment/>
    </xf>
    <xf numFmtId="0" fontId="1" fillId="33" borderId="0" xfId="0" applyFont="1" applyFill="1" applyAlignment="1">
      <alignment horizontal="right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74" fontId="6" fillId="0" borderId="0" xfId="57" applyNumberFormat="1" applyFont="1" applyAlignment="1">
      <alignment/>
    </xf>
    <xf numFmtId="174" fontId="5" fillId="0" borderId="0" xfId="57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57" applyNumberFormat="1" applyFont="1" applyAlignment="1">
      <alignment/>
    </xf>
    <xf numFmtId="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90" zoomScaleNormal="90" zoomScalePageLayoutView="0" workbookViewId="0" topLeftCell="A1">
      <selection activeCell="N23" sqref="N23"/>
    </sheetView>
  </sheetViews>
  <sheetFormatPr defaultColWidth="9.140625" defaultRowHeight="12.75"/>
  <cols>
    <col min="1" max="1" width="3.28125" style="0" customWidth="1"/>
    <col min="2" max="2" width="35.421875" style="0" customWidth="1"/>
    <col min="3" max="3" width="13.8515625" style="0" customWidth="1"/>
    <col min="5" max="5" width="10.7109375" style="0" customWidth="1"/>
    <col min="7" max="7" width="15.00390625" style="0" bestFit="1" customWidth="1"/>
    <col min="9" max="9" width="16.00390625" style="0" customWidth="1"/>
    <col min="11" max="12" width="12.7109375" style="0" customWidth="1"/>
    <col min="13" max="13" width="11.8515625" style="0" customWidth="1"/>
  </cols>
  <sheetData>
    <row r="1" spans="1:2" ht="13.5">
      <c r="A1" s="2" t="s">
        <v>12</v>
      </c>
      <c r="B1" s="2" t="s">
        <v>8</v>
      </c>
    </row>
    <row r="2" spans="1:2" ht="13.5">
      <c r="A2" s="2"/>
      <c r="B2" s="2" t="s">
        <v>9</v>
      </c>
    </row>
    <row r="3" spans="1:2" ht="13.5">
      <c r="A3" s="2"/>
      <c r="B3" s="11">
        <v>2020</v>
      </c>
    </row>
    <row r="7" spans="2:14" ht="12.75">
      <c r="B7" s="6"/>
      <c r="C7" s="15" t="s">
        <v>18</v>
      </c>
      <c r="D7" s="15" t="s">
        <v>7</v>
      </c>
      <c r="E7" s="15" t="s">
        <v>13</v>
      </c>
      <c r="F7" s="15" t="s">
        <v>7</v>
      </c>
      <c r="G7" s="15" t="s">
        <v>14</v>
      </c>
      <c r="H7" s="15" t="s">
        <v>7</v>
      </c>
      <c r="I7" s="15" t="s">
        <v>22</v>
      </c>
      <c r="J7" s="15"/>
      <c r="K7" s="15" t="s">
        <v>15</v>
      </c>
      <c r="L7" s="15" t="s">
        <v>7</v>
      </c>
      <c r="M7" s="15" t="s">
        <v>5</v>
      </c>
      <c r="N7" s="15" t="s">
        <v>7</v>
      </c>
    </row>
    <row r="8" spans="3:14" ht="12.75">
      <c r="C8" s="15" t="s">
        <v>17</v>
      </c>
      <c r="D8" s="15"/>
      <c r="E8" s="15"/>
      <c r="F8" s="15"/>
      <c r="G8" s="15" t="s">
        <v>19</v>
      </c>
      <c r="H8" s="15"/>
      <c r="I8" s="15" t="s">
        <v>19</v>
      </c>
      <c r="J8" s="15"/>
      <c r="K8" s="15" t="s">
        <v>20</v>
      </c>
      <c r="L8" s="15"/>
      <c r="M8" s="15" t="s">
        <v>6</v>
      </c>
      <c r="N8" s="15"/>
    </row>
    <row r="9" spans="3:11" ht="12.75">
      <c r="C9" s="1"/>
      <c r="E9" s="1"/>
      <c r="G9" s="1"/>
      <c r="K9" s="1"/>
    </row>
    <row r="10" spans="3:13" ht="12.75">
      <c r="C10" s="1"/>
      <c r="E10" s="1"/>
      <c r="G10" s="1"/>
      <c r="I10" s="1"/>
      <c r="K10" s="1"/>
      <c r="M10" s="1"/>
    </row>
    <row r="11" spans="2:14" ht="12.75">
      <c r="B11" s="12" t="s">
        <v>16</v>
      </c>
      <c r="C11" s="23">
        <v>6315</v>
      </c>
      <c r="D11" s="22">
        <f aca="true" t="shared" si="0" ref="D11:D19">C11/C$21</f>
        <v>0.010664077342001942</v>
      </c>
      <c r="E11" s="1">
        <v>116</v>
      </c>
      <c r="F11" s="22">
        <f aca="true" t="shared" si="1" ref="F11:F19">E11/E$21</f>
        <v>0.00027480207143906266</v>
      </c>
      <c r="G11" s="1">
        <f>SUM(C11,E11)</f>
        <v>6431</v>
      </c>
      <c r="H11" s="22">
        <f aca="true" t="shared" si="2" ref="H11:H19">G11/G$21</f>
        <v>0.006340351987632813</v>
      </c>
      <c r="I11" s="1">
        <v>7118</v>
      </c>
      <c r="J11" s="22">
        <f aca="true" t="shared" si="3" ref="J11:J19">I11/I$21</f>
        <v>0.030299289554449757</v>
      </c>
      <c r="K11" s="1">
        <v>254331</v>
      </c>
      <c r="L11" s="22">
        <f aca="true" t="shared" si="4" ref="L11:L19">K11/K$21</f>
        <v>0.055555349253763944</v>
      </c>
      <c r="M11" s="21">
        <f>SUM(G11,I11,K11)</f>
        <v>267880</v>
      </c>
      <c r="N11" s="8">
        <f aca="true" t="shared" si="5" ref="N11:N19">M11/M$21</f>
        <v>0.04597065998306218</v>
      </c>
    </row>
    <row r="12" spans="2:14" ht="13.5">
      <c r="B12" s="17" t="s">
        <v>28</v>
      </c>
      <c r="C12" s="18">
        <v>6030</v>
      </c>
      <c r="D12" s="19">
        <f t="shared" si="0"/>
        <v>0.0101828006923629</v>
      </c>
      <c r="E12" s="18">
        <v>110</v>
      </c>
      <c r="F12" s="19">
        <f t="shared" si="1"/>
        <v>0.00026058817119221456</v>
      </c>
      <c r="G12" s="18">
        <v>6914</v>
      </c>
      <c r="H12" s="19">
        <f t="shared" si="2"/>
        <v>0.006816543872258322</v>
      </c>
      <c r="I12" s="18">
        <v>6914</v>
      </c>
      <c r="J12" s="19">
        <f t="shared" si="3"/>
        <v>0.02943091991844136</v>
      </c>
      <c r="K12" s="18">
        <v>248129</v>
      </c>
      <c r="L12" s="19">
        <f t="shared" si="4"/>
        <v>0.054200601794461525</v>
      </c>
      <c r="M12" s="18">
        <f aca="true" t="shared" si="6" ref="M12:M19">SUM(G12,I12,K12)</f>
        <v>261957</v>
      </c>
      <c r="N12" s="20">
        <f t="shared" si="5"/>
        <v>0.04495421896813132</v>
      </c>
    </row>
    <row r="13" spans="2:14" ht="12.75">
      <c r="B13" s="12" t="s">
        <v>29</v>
      </c>
      <c r="C13" s="1">
        <v>652</v>
      </c>
      <c r="D13" s="22">
        <f t="shared" si="0"/>
        <v>0.0011010258791742306</v>
      </c>
      <c r="E13" s="1">
        <v>6</v>
      </c>
      <c r="F13" s="22">
        <f t="shared" si="1"/>
        <v>1.4213900246848067E-05</v>
      </c>
      <c r="G13" s="1">
        <f aca="true" t="shared" si="7" ref="G13:G18">SUM(C13,E13)</f>
        <v>658</v>
      </c>
      <c r="H13" s="22">
        <f t="shared" si="2"/>
        <v>0.0006487251761564906</v>
      </c>
      <c r="I13" s="1">
        <v>1433</v>
      </c>
      <c r="J13" s="22">
        <f t="shared" si="3"/>
        <v>0.006099871021568769</v>
      </c>
      <c r="K13" s="1">
        <v>32363</v>
      </c>
      <c r="L13" s="22">
        <f t="shared" si="4"/>
        <v>0.007069282816092268</v>
      </c>
      <c r="M13" s="21">
        <f t="shared" si="6"/>
        <v>34454</v>
      </c>
      <c r="N13" s="8">
        <f t="shared" si="5"/>
        <v>0.005912621767419831</v>
      </c>
    </row>
    <row r="14" spans="2:14" ht="12.75">
      <c r="B14" s="12" t="s">
        <v>30</v>
      </c>
      <c r="C14" s="1">
        <v>2482</v>
      </c>
      <c r="D14" s="22">
        <f t="shared" si="0"/>
        <v>0.004191328576856504</v>
      </c>
      <c r="E14" s="1">
        <v>9</v>
      </c>
      <c r="F14" s="22">
        <f t="shared" si="1"/>
        <v>2.1320850370272102E-05</v>
      </c>
      <c r="G14" s="1">
        <f t="shared" si="7"/>
        <v>2491</v>
      </c>
      <c r="H14" s="22">
        <f t="shared" si="2"/>
        <v>0.002455888166878143</v>
      </c>
      <c r="I14" s="1">
        <v>6084</v>
      </c>
      <c r="J14" s="22">
        <f t="shared" si="3"/>
        <v>0.025897847379779758</v>
      </c>
      <c r="K14" s="1">
        <v>108592</v>
      </c>
      <c r="L14" s="22">
        <f t="shared" si="4"/>
        <v>0.023720531457685986</v>
      </c>
      <c r="M14" s="21">
        <f t="shared" si="6"/>
        <v>117167</v>
      </c>
      <c r="N14" s="8">
        <f t="shared" si="5"/>
        <v>0.02010692966341439</v>
      </c>
    </row>
    <row r="15" spans="2:14" ht="12.75">
      <c r="B15" s="12" t="s">
        <v>31</v>
      </c>
      <c r="C15" s="1">
        <v>11055</v>
      </c>
      <c r="D15" s="22">
        <f t="shared" si="0"/>
        <v>0.018668467935998648</v>
      </c>
      <c r="E15" s="1">
        <v>28</v>
      </c>
      <c r="F15" s="22">
        <f t="shared" si="1"/>
        <v>6.633153448529099E-05</v>
      </c>
      <c r="G15" s="1">
        <f t="shared" si="7"/>
        <v>11083</v>
      </c>
      <c r="H15" s="22">
        <f t="shared" si="2"/>
        <v>0.01092677982878782</v>
      </c>
      <c r="I15" s="1">
        <v>21554</v>
      </c>
      <c r="J15" s="22">
        <f t="shared" si="3"/>
        <v>0.09174921144374966</v>
      </c>
      <c r="K15" s="1">
        <v>392073</v>
      </c>
      <c r="L15" s="22">
        <f t="shared" si="4"/>
        <v>0.08564332483248598</v>
      </c>
      <c r="M15" s="21">
        <f t="shared" si="6"/>
        <v>424710</v>
      </c>
      <c r="N15" s="8">
        <f t="shared" si="5"/>
        <v>0.07288412349337889</v>
      </c>
    </row>
    <row r="16" spans="2:14" ht="12.75">
      <c r="B16" s="12" t="s">
        <v>32</v>
      </c>
      <c r="C16" s="1">
        <v>41784</v>
      </c>
      <c r="D16" s="22">
        <f t="shared" si="0"/>
        <v>0.07056022290707983</v>
      </c>
      <c r="E16" s="1">
        <v>227</v>
      </c>
      <c r="F16" s="22">
        <f t="shared" si="1"/>
        <v>0.0005377592260057519</v>
      </c>
      <c r="G16" s="1">
        <f t="shared" si="7"/>
        <v>42011</v>
      </c>
      <c r="H16" s="22">
        <f t="shared" si="2"/>
        <v>0.04141883491718895</v>
      </c>
      <c r="I16" s="1">
        <v>52592</v>
      </c>
      <c r="J16" s="22">
        <f t="shared" si="3"/>
        <v>0.22386909753408563</v>
      </c>
      <c r="K16" s="1">
        <v>964056</v>
      </c>
      <c r="L16" s="22">
        <f t="shared" si="4"/>
        <v>0.2105856847186802</v>
      </c>
      <c r="M16" s="21">
        <f t="shared" si="6"/>
        <v>1058659</v>
      </c>
      <c r="N16" s="8">
        <f t="shared" si="5"/>
        <v>0.18167557461179865</v>
      </c>
    </row>
    <row r="17" spans="2:14" ht="12.75">
      <c r="B17" s="12" t="s">
        <v>33</v>
      </c>
      <c r="C17" s="1">
        <v>121876</v>
      </c>
      <c r="D17" s="22">
        <f t="shared" si="0"/>
        <v>0.20581078228564192</v>
      </c>
      <c r="E17" s="1">
        <v>4891</v>
      </c>
      <c r="F17" s="22">
        <f t="shared" si="1"/>
        <v>0.01158669768455565</v>
      </c>
      <c r="G17" s="1">
        <f t="shared" si="7"/>
        <v>126767</v>
      </c>
      <c r="H17" s="22">
        <f t="shared" si="2"/>
        <v>0.12498015867147394</v>
      </c>
      <c r="I17" s="1">
        <v>66360</v>
      </c>
      <c r="J17" s="22">
        <f t="shared" si="3"/>
        <v>0.28247553453684826</v>
      </c>
      <c r="K17" s="1">
        <v>1309392</v>
      </c>
      <c r="L17" s="22">
        <f t="shared" si="4"/>
        <v>0.2860199105499702</v>
      </c>
      <c r="M17" s="21">
        <f t="shared" si="6"/>
        <v>1502519</v>
      </c>
      <c r="N17" s="8">
        <f t="shared" si="5"/>
        <v>0.2578460133906622</v>
      </c>
    </row>
    <row r="18" spans="2:14" ht="12.75">
      <c r="B18" s="12" t="s">
        <v>34</v>
      </c>
      <c r="C18" s="1">
        <v>390326</v>
      </c>
      <c r="D18" s="22">
        <f t="shared" si="0"/>
        <v>0.6591396124456453</v>
      </c>
      <c r="E18" s="1">
        <v>411201</v>
      </c>
      <c r="F18" s="22">
        <f t="shared" si="1"/>
        <v>0.9741283325673621</v>
      </c>
      <c r="G18" s="1">
        <f t="shared" si="7"/>
        <v>801527</v>
      </c>
      <c r="H18" s="22">
        <f t="shared" si="2"/>
        <v>0.7902290946340175</v>
      </c>
      <c r="I18" s="1">
        <v>78866</v>
      </c>
      <c r="J18" s="22">
        <f t="shared" si="3"/>
        <v>0.3357099985952844</v>
      </c>
      <c r="K18" s="1">
        <v>1509836</v>
      </c>
      <c r="L18" s="22">
        <f t="shared" si="4"/>
        <v>0.3298043348860577</v>
      </c>
      <c r="M18" s="21">
        <f t="shared" si="6"/>
        <v>2390229</v>
      </c>
      <c r="N18" s="8">
        <f t="shared" si="5"/>
        <v>0.4101851748568565</v>
      </c>
    </row>
    <row r="19" spans="2:14" ht="12.75">
      <c r="B19" s="12" t="s">
        <v>35</v>
      </c>
      <c r="C19" s="1">
        <v>17685</v>
      </c>
      <c r="D19" s="22">
        <f t="shared" si="0"/>
        <v>0.02986448262760164</v>
      </c>
      <c r="E19" s="1">
        <v>5644</v>
      </c>
      <c r="F19" s="22">
        <f t="shared" si="1"/>
        <v>0.013370542165535083</v>
      </c>
      <c r="G19" s="1">
        <f>SUM(E19,C19)</f>
        <v>23329</v>
      </c>
      <c r="H19" s="22">
        <f t="shared" si="2"/>
        <v>0.023000166617864394</v>
      </c>
      <c r="I19" s="1">
        <v>916</v>
      </c>
      <c r="J19" s="22">
        <f t="shared" si="3"/>
        <v>0.0038991499342337704</v>
      </c>
      <c r="K19" s="1">
        <v>7332</v>
      </c>
      <c r="L19" s="22">
        <f t="shared" si="4"/>
        <v>0.001601581485263681</v>
      </c>
      <c r="M19" s="21">
        <f t="shared" si="6"/>
        <v>31577</v>
      </c>
      <c r="N19" s="8">
        <f t="shared" si="5"/>
        <v>0.005418902233407325</v>
      </c>
    </row>
    <row r="20" spans="3:14" ht="12.75">
      <c r="C20" s="1"/>
      <c r="D20" s="7"/>
      <c r="E20" s="1"/>
      <c r="F20" s="14"/>
      <c r="G20" s="1"/>
      <c r="H20" s="7"/>
      <c r="I20" s="1"/>
      <c r="J20" s="7"/>
      <c r="K20" s="1"/>
      <c r="L20" s="7"/>
      <c r="M20" s="1"/>
      <c r="N20" s="8"/>
    </row>
    <row r="21" spans="2:16" s="4" customFormat="1" ht="12.75">
      <c r="B21" s="4" t="s">
        <v>21</v>
      </c>
      <c r="C21" s="5">
        <f aca="true" t="shared" si="8" ref="C21:K21">SUM(C11,C13:C19)</f>
        <v>592175</v>
      </c>
      <c r="D21" s="13">
        <f t="shared" si="8"/>
        <v>1</v>
      </c>
      <c r="E21" s="5">
        <f t="shared" si="8"/>
        <v>422122</v>
      </c>
      <c r="F21" s="13">
        <f t="shared" si="8"/>
        <v>1</v>
      </c>
      <c r="G21" s="5">
        <f t="shared" si="8"/>
        <v>1014297</v>
      </c>
      <c r="H21" s="13">
        <f t="shared" si="8"/>
        <v>1</v>
      </c>
      <c r="I21" s="5">
        <f t="shared" si="8"/>
        <v>234923</v>
      </c>
      <c r="J21" s="13">
        <f t="shared" si="8"/>
        <v>1</v>
      </c>
      <c r="K21" s="5">
        <f t="shared" si="8"/>
        <v>4577975</v>
      </c>
      <c r="L21" s="13">
        <v>1</v>
      </c>
      <c r="M21" s="5">
        <f>SUM(M11,M13:M19)</f>
        <v>5827195</v>
      </c>
      <c r="N21" s="13">
        <f>SUM(N11,N13:N19)</f>
        <v>1</v>
      </c>
      <c r="P21" s="5"/>
    </row>
    <row r="23" spans="2:14" ht="12.75">
      <c r="B23" s="9" t="s">
        <v>23</v>
      </c>
      <c r="D23" s="10">
        <f>SUM(D11,D13:D14)</f>
        <v>0.015956431798032675</v>
      </c>
      <c r="E23" s="10"/>
      <c r="F23" s="10">
        <f aca="true" t="shared" si="9" ref="F23:N23">SUM(F11,F13:F14)</f>
        <v>0.0003103368220561828</v>
      </c>
      <c r="G23" s="10"/>
      <c r="H23" s="10">
        <f t="shared" si="9"/>
        <v>0.009444965330667448</v>
      </c>
      <c r="I23" s="10"/>
      <c r="J23" s="10">
        <f t="shared" si="9"/>
        <v>0.06229700795579828</v>
      </c>
      <c r="K23" s="10"/>
      <c r="L23" s="10">
        <f t="shared" si="9"/>
        <v>0.0863451635275422</v>
      </c>
      <c r="M23" s="10"/>
      <c r="N23" s="10">
        <f t="shared" si="9"/>
        <v>0.07199021141389639</v>
      </c>
    </row>
    <row r="28" ht="12.75">
      <c r="B28" s="3" t="s">
        <v>11</v>
      </c>
    </row>
    <row r="29" ht="12.75">
      <c r="B29" s="3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="90" zoomScaleNormal="90" zoomScalePageLayoutView="0" workbookViewId="0" topLeftCell="A1">
      <selection activeCell="F14" sqref="F14"/>
    </sheetView>
  </sheetViews>
  <sheetFormatPr defaultColWidth="9.140625" defaultRowHeight="12.75"/>
  <cols>
    <col min="1" max="1" width="3.28125" style="0" customWidth="1"/>
    <col min="2" max="2" width="35.421875" style="0" customWidth="1"/>
    <col min="3" max="3" width="13.8515625" style="0" customWidth="1"/>
    <col min="5" max="5" width="10.7109375" style="0" customWidth="1"/>
    <col min="7" max="7" width="15.00390625" style="0" bestFit="1" customWidth="1"/>
    <col min="9" max="9" width="16.00390625" style="0" customWidth="1"/>
    <col min="11" max="12" width="12.7109375" style="0" customWidth="1"/>
    <col min="13" max="13" width="11.8515625" style="0" customWidth="1"/>
  </cols>
  <sheetData>
    <row r="1" spans="1:2" ht="13.5">
      <c r="A1" s="2" t="s">
        <v>12</v>
      </c>
      <c r="B1" s="2" t="s">
        <v>8</v>
      </c>
    </row>
    <row r="2" spans="1:2" ht="13.5">
      <c r="A2" s="2"/>
      <c r="B2" s="2" t="s">
        <v>9</v>
      </c>
    </row>
    <row r="3" spans="1:2" ht="13.5">
      <c r="A3" s="2"/>
      <c r="B3" s="11">
        <v>2019</v>
      </c>
    </row>
    <row r="7" spans="2:14" ht="12.75">
      <c r="B7" s="6"/>
      <c r="C7" s="15" t="s">
        <v>18</v>
      </c>
      <c r="D7" s="15" t="s">
        <v>7</v>
      </c>
      <c r="E7" s="15" t="s">
        <v>13</v>
      </c>
      <c r="F7" s="15" t="s">
        <v>7</v>
      </c>
      <c r="G7" s="15" t="s">
        <v>14</v>
      </c>
      <c r="H7" s="15" t="s">
        <v>7</v>
      </c>
      <c r="I7" s="15" t="s">
        <v>22</v>
      </c>
      <c r="J7" s="15"/>
      <c r="K7" s="15" t="s">
        <v>15</v>
      </c>
      <c r="L7" s="15" t="s">
        <v>7</v>
      </c>
      <c r="M7" s="15" t="s">
        <v>5</v>
      </c>
      <c r="N7" s="15" t="s">
        <v>7</v>
      </c>
    </row>
    <row r="8" spans="3:14" ht="12.75">
      <c r="C8" s="15" t="s">
        <v>17</v>
      </c>
      <c r="D8" s="15"/>
      <c r="E8" s="15"/>
      <c r="F8" s="15"/>
      <c r="G8" s="15" t="s">
        <v>19</v>
      </c>
      <c r="H8" s="15"/>
      <c r="I8" s="15" t="s">
        <v>19</v>
      </c>
      <c r="J8" s="15"/>
      <c r="K8" s="15" t="s">
        <v>20</v>
      </c>
      <c r="L8" s="15"/>
      <c r="M8" s="15" t="s">
        <v>6</v>
      </c>
      <c r="N8" s="15"/>
    </row>
    <row r="9" spans="3:11" ht="12.75">
      <c r="C9" s="1"/>
      <c r="E9" s="1"/>
      <c r="G9" s="1"/>
      <c r="K9" s="1"/>
    </row>
    <row r="10" spans="3:13" ht="12.75">
      <c r="C10" s="1"/>
      <c r="E10" s="1"/>
      <c r="G10" s="1"/>
      <c r="I10" s="1"/>
      <c r="K10" s="1"/>
      <c r="M10" s="1"/>
    </row>
    <row r="11" spans="2:14" ht="12.75">
      <c r="B11" s="12" t="s">
        <v>16</v>
      </c>
      <c r="C11" s="23">
        <v>6403</v>
      </c>
      <c r="D11" s="22">
        <f>C11/C$20</f>
        <v>0.011042625257827968</v>
      </c>
      <c r="E11" s="1">
        <v>113</v>
      </c>
      <c r="F11" s="22">
        <f>E11/E$20</f>
        <v>0.0002666786239383005</v>
      </c>
      <c r="G11" s="1">
        <f aca="true" t="shared" si="0" ref="G11:G18">SUM(C11,E11)</f>
        <v>6516</v>
      </c>
      <c r="H11" s="22">
        <f aca="true" t="shared" si="1" ref="H11:H18">G11/G$20</f>
        <v>0.0064927882818922355</v>
      </c>
      <c r="I11" s="1">
        <v>8193</v>
      </c>
      <c r="J11" s="22">
        <f aca="true" t="shared" si="2" ref="J11:J18">I11/I$20</f>
        <v>0.03340809003425216</v>
      </c>
      <c r="K11" s="1">
        <v>256070</v>
      </c>
      <c r="L11" s="22">
        <f aca="true" t="shared" si="3" ref="L11:L18">K11/K$20</f>
        <v>0.05609473563381553</v>
      </c>
      <c r="M11" s="21">
        <f>SUM(G11,I11,K11)</f>
        <v>270779</v>
      </c>
      <c r="N11" s="8">
        <f aca="true" t="shared" si="4" ref="N11:N18">M11/M$20</f>
        <v>0.046575449910221785</v>
      </c>
    </row>
    <row r="12" spans="2:14" ht="13.5">
      <c r="B12" s="17" t="s">
        <v>28</v>
      </c>
      <c r="C12" s="18">
        <v>5805</v>
      </c>
      <c r="D12" s="19">
        <f>C12/C$20</f>
        <v>0.01001131338773877</v>
      </c>
      <c r="E12" s="18">
        <v>95</v>
      </c>
      <c r="F12" s="19">
        <f>E12/E$20</f>
        <v>0.00022419884313396943</v>
      </c>
      <c r="G12" s="18">
        <f t="shared" si="0"/>
        <v>5900</v>
      </c>
      <c r="H12" s="19">
        <f t="shared" si="1"/>
        <v>0.005878982637072466</v>
      </c>
      <c r="I12" s="18">
        <v>7349</v>
      </c>
      <c r="J12" s="19">
        <f t="shared" si="2"/>
        <v>0.029966563366498125</v>
      </c>
      <c r="K12" s="18">
        <v>221779</v>
      </c>
      <c r="L12" s="19">
        <f t="shared" si="3"/>
        <v>0.04858294362530548</v>
      </c>
      <c r="M12" s="18">
        <f aca="true" t="shared" si="5" ref="M12:M18">SUM(G12,I12,K12)</f>
        <v>235028</v>
      </c>
      <c r="N12" s="20">
        <f t="shared" si="4"/>
        <v>0.04042608489395265</v>
      </c>
    </row>
    <row r="13" spans="2:14" ht="12.75">
      <c r="B13" s="12" t="s">
        <v>29</v>
      </c>
      <c r="C13" s="1">
        <v>704</v>
      </c>
      <c r="D13" s="22">
        <f aca="true" t="shared" si="6" ref="D13:F18">C13/C$20</f>
        <v>0.001214119659770559</v>
      </c>
      <c r="E13" s="1">
        <v>10</v>
      </c>
      <c r="F13" s="22">
        <f t="shared" si="6"/>
        <v>2.359987822462836E-05</v>
      </c>
      <c r="G13" s="1">
        <f t="shared" si="0"/>
        <v>714</v>
      </c>
      <c r="H13" s="22">
        <f t="shared" si="1"/>
        <v>0.0007114565428592781</v>
      </c>
      <c r="I13" s="1">
        <v>1373</v>
      </c>
      <c r="J13" s="22">
        <f t="shared" si="2"/>
        <v>0.005598597292448214</v>
      </c>
      <c r="K13" s="1">
        <v>33836</v>
      </c>
      <c r="L13" s="22">
        <f t="shared" si="3"/>
        <v>0.0074121196348880475</v>
      </c>
      <c r="M13" s="21">
        <f t="shared" si="5"/>
        <v>35923</v>
      </c>
      <c r="N13" s="8">
        <f t="shared" si="4"/>
        <v>0.00617894994488087</v>
      </c>
    </row>
    <row r="14" spans="2:14" ht="12.75">
      <c r="B14" s="12" t="s">
        <v>30</v>
      </c>
      <c r="C14" s="1">
        <v>2904</v>
      </c>
      <c r="D14" s="22">
        <f t="shared" si="6"/>
        <v>0.005008243596553556</v>
      </c>
      <c r="E14" s="1">
        <v>11</v>
      </c>
      <c r="F14" s="22">
        <f t="shared" si="6"/>
        <v>2.5959866047091195E-05</v>
      </c>
      <c r="G14" s="1">
        <f t="shared" si="0"/>
        <v>2915</v>
      </c>
      <c r="H14" s="22">
        <f t="shared" si="1"/>
        <v>0.002904615997807837</v>
      </c>
      <c r="I14" s="1">
        <v>7395</v>
      </c>
      <c r="J14" s="22">
        <f t="shared" si="2"/>
        <v>0.030154134725167182</v>
      </c>
      <c r="K14" s="1">
        <v>126456</v>
      </c>
      <c r="L14" s="22">
        <f t="shared" si="3"/>
        <v>0.027701471821415146</v>
      </c>
      <c r="M14" s="21">
        <f t="shared" si="5"/>
        <v>136766</v>
      </c>
      <c r="N14" s="8">
        <f t="shared" si="4"/>
        <v>0.023524490386704257</v>
      </c>
    </row>
    <row r="15" spans="2:14" ht="12.75">
      <c r="B15" s="12" t="s">
        <v>31</v>
      </c>
      <c r="C15" s="1">
        <v>9572</v>
      </c>
      <c r="D15" s="22">
        <f t="shared" si="6"/>
        <v>0.01650788832858493</v>
      </c>
      <c r="E15" s="1">
        <v>30</v>
      </c>
      <c r="F15" s="22">
        <f t="shared" si="6"/>
        <v>7.079963467388509E-05</v>
      </c>
      <c r="G15" s="1">
        <f t="shared" si="0"/>
        <v>9602</v>
      </c>
      <c r="H15" s="22">
        <f t="shared" si="1"/>
        <v>0.009567795132401665</v>
      </c>
      <c r="I15" s="1">
        <v>17631</v>
      </c>
      <c r="J15" s="22">
        <f t="shared" si="2"/>
        <v>0.07189283966726472</v>
      </c>
      <c r="K15" s="1">
        <v>275504</v>
      </c>
      <c r="L15" s="22">
        <f t="shared" si="3"/>
        <v>0.060351950818364954</v>
      </c>
      <c r="M15" s="21">
        <f t="shared" si="5"/>
        <v>302737</v>
      </c>
      <c r="N15" s="8">
        <f t="shared" si="4"/>
        <v>0.0520723984484425</v>
      </c>
    </row>
    <row r="16" spans="2:14" ht="12.75">
      <c r="B16" s="12" t="s">
        <v>32</v>
      </c>
      <c r="C16" s="1">
        <v>46504</v>
      </c>
      <c r="D16" s="22">
        <f t="shared" si="6"/>
        <v>0.08020088161643477</v>
      </c>
      <c r="E16" s="1">
        <v>324</v>
      </c>
      <c r="F16" s="22">
        <f t="shared" si="6"/>
        <v>0.0007646360544779589</v>
      </c>
      <c r="G16" s="1">
        <f t="shared" si="0"/>
        <v>46828</v>
      </c>
      <c r="H16" s="22">
        <f t="shared" si="1"/>
        <v>0.04666118625912363</v>
      </c>
      <c r="I16" s="1">
        <v>60743</v>
      </c>
      <c r="J16" s="22">
        <f t="shared" si="2"/>
        <v>0.24768797912249224</v>
      </c>
      <c r="K16" s="1">
        <v>1120668</v>
      </c>
      <c r="L16" s="22">
        <f t="shared" si="3"/>
        <v>0.24549371341147647</v>
      </c>
      <c r="M16" s="21">
        <f t="shared" si="5"/>
        <v>1228239</v>
      </c>
      <c r="N16" s="8">
        <f t="shared" si="4"/>
        <v>0.21126373914624433</v>
      </c>
    </row>
    <row r="17" spans="2:14" ht="12.75">
      <c r="B17" s="12" t="s">
        <v>33</v>
      </c>
      <c r="C17" s="1">
        <v>126236</v>
      </c>
      <c r="D17" s="22">
        <f t="shared" si="6"/>
        <v>0.21770683149260836</v>
      </c>
      <c r="E17" s="1">
        <v>10312</v>
      </c>
      <c r="F17" s="22">
        <f t="shared" si="6"/>
        <v>0.024336194425236764</v>
      </c>
      <c r="G17" s="1">
        <f t="shared" si="0"/>
        <v>136548</v>
      </c>
      <c r="H17" s="22">
        <f t="shared" si="1"/>
        <v>0.136061579852029</v>
      </c>
      <c r="I17" s="1">
        <v>72456</v>
      </c>
      <c r="J17" s="22">
        <f t="shared" si="2"/>
        <v>0.29544935573315934</v>
      </c>
      <c r="K17" s="1">
        <v>1367283</v>
      </c>
      <c r="L17" s="22">
        <f t="shared" si="3"/>
        <v>0.2995172352154106</v>
      </c>
      <c r="M17" s="21">
        <f t="shared" si="5"/>
        <v>1576287</v>
      </c>
      <c r="N17" s="8">
        <f t="shared" si="4"/>
        <v>0.27112987422449214</v>
      </c>
    </row>
    <row r="18" spans="2:14" ht="12.75">
      <c r="B18" s="12" t="s">
        <v>34</v>
      </c>
      <c r="C18" s="1">
        <v>387521</v>
      </c>
      <c r="D18" s="22">
        <f t="shared" si="6"/>
        <v>0.6683194100482198</v>
      </c>
      <c r="E18" s="1">
        <v>412931</v>
      </c>
      <c r="F18" s="22">
        <f t="shared" si="6"/>
        <v>0.9745121315174013</v>
      </c>
      <c r="G18" s="1">
        <f t="shared" si="0"/>
        <v>800452</v>
      </c>
      <c r="H18" s="22">
        <f t="shared" si="1"/>
        <v>0.7976005779338864</v>
      </c>
      <c r="I18" s="1">
        <v>77449</v>
      </c>
      <c r="J18" s="22">
        <f t="shared" si="2"/>
        <v>0.3158090034252161</v>
      </c>
      <c r="K18" s="1">
        <v>1385139</v>
      </c>
      <c r="L18" s="22">
        <f t="shared" si="3"/>
        <v>0.3034287734646292</v>
      </c>
      <c r="M18" s="21">
        <f t="shared" si="5"/>
        <v>2263040</v>
      </c>
      <c r="N18" s="8">
        <f t="shared" si="4"/>
        <v>0.3892550979390141</v>
      </c>
    </row>
    <row r="19" spans="3:14" ht="12.75">
      <c r="C19" s="1"/>
      <c r="D19" s="7"/>
      <c r="E19" s="1"/>
      <c r="F19" s="14"/>
      <c r="G19" s="1"/>
      <c r="H19" s="7"/>
      <c r="I19" s="1"/>
      <c r="J19" s="7"/>
      <c r="K19" s="1"/>
      <c r="L19" s="7"/>
      <c r="M19" s="1"/>
      <c r="N19" s="8"/>
    </row>
    <row r="20" spans="2:16" s="4" customFormat="1" ht="12.75">
      <c r="B20" s="4" t="s">
        <v>21</v>
      </c>
      <c r="C20" s="5">
        <f aca="true" t="shared" si="7" ref="C20:N20">SUM(C11,C13:C18)</f>
        <v>579844</v>
      </c>
      <c r="D20" s="13">
        <f t="shared" si="7"/>
        <v>1</v>
      </c>
      <c r="E20" s="5">
        <f t="shared" si="7"/>
        <v>423731</v>
      </c>
      <c r="F20" s="13">
        <f t="shared" si="7"/>
        <v>1</v>
      </c>
      <c r="G20" s="5">
        <f t="shared" si="7"/>
        <v>1003575</v>
      </c>
      <c r="H20" s="13">
        <f t="shared" si="7"/>
        <v>1</v>
      </c>
      <c r="I20" s="5">
        <f t="shared" si="7"/>
        <v>245240</v>
      </c>
      <c r="J20" s="13">
        <f t="shared" si="7"/>
        <v>1</v>
      </c>
      <c r="K20" s="5">
        <f t="shared" si="7"/>
        <v>4564956</v>
      </c>
      <c r="L20" s="13">
        <f t="shared" si="7"/>
        <v>1</v>
      </c>
      <c r="M20" s="5">
        <f>SUM(M11,M13:M18)</f>
        <v>5813771</v>
      </c>
      <c r="N20" s="13">
        <f t="shared" si="7"/>
        <v>1</v>
      </c>
      <c r="P20" s="5"/>
    </row>
    <row r="22" spans="2:14" ht="12.75">
      <c r="B22" s="9" t="s">
        <v>23</v>
      </c>
      <c r="C22" s="9"/>
      <c r="D22" s="10">
        <f>SUM(D11,D13:D14)</f>
        <v>0.017264988514152084</v>
      </c>
      <c r="E22" s="10"/>
      <c r="F22" s="10">
        <f aca="true" t="shared" si="8" ref="F22:N22">SUM(F11,F13:F14)</f>
        <v>0.00031623836821002003</v>
      </c>
      <c r="G22" s="10"/>
      <c r="H22" s="10">
        <f t="shared" si="8"/>
        <v>0.010108860822559351</v>
      </c>
      <c r="I22" s="10"/>
      <c r="J22" s="10">
        <f t="shared" si="8"/>
        <v>0.06916082205186755</v>
      </c>
      <c r="K22" s="10"/>
      <c r="L22" s="10">
        <f t="shared" si="8"/>
        <v>0.09120832709011872</v>
      </c>
      <c r="M22" s="10"/>
      <c r="N22" s="10">
        <f t="shared" si="8"/>
        <v>0.07627889024180691</v>
      </c>
    </row>
    <row r="27" ht="12.75">
      <c r="B27" s="3" t="s">
        <v>11</v>
      </c>
    </row>
    <row r="28" ht="12.75">
      <c r="B28" s="3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="90" zoomScaleNormal="90" zoomScalePageLayoutView="0" workbookViewId="0" topLeftCell="A1">
      <selection activeCell="P22" sqref="P22"/>
    </sheetView>
  </sheetViews>
  <sheetFormatPr defaultColWidth="9.140625" defaultRowHeight="12.75"/>
  <cols>
    <col min="1" max="1" width="3.28125" style="0" customWidth="1"/>
    <col min="2" max="2" width="35.421875" style="0" customWidth="1"/>
    <col min="3" max="3" width="13.8515625" style="0" customWidth="1"/>
    <col min="5" max="5" width="10.7109375" style="0" customWidth="1"/>
    <col min="7" max="7" width="15.00390625" style="0" bestFit="1" customWidth="1"/>
    <col min="9" max="9" width="16.00390625" style="0" customWidth="1"/>
    <col min="11" max="12" width="12.7109375" style="0" customWidth="1"/>
    <col min="13" max="13" width="11.8515625" style="0" customWidth="1"/>
  </cols>
  <sheetData>
    <row r="1" spans="1:2" ht="13.5">
      <c r="A1" s="2" t="s">
        <v>12</v>
      </c>
      <c r="B1" s="2" t="s">
        <v>8</v>
      </c>
    </row>
    <row r="2" spans="1:2" ht="13.5">
      <c r="A2" s="2"/>
      <c r="B2" s="2" t="s">
        <v>9</v>
      </c>
    </row>
    <row r="3" spans="1:2" ht="13.5">
      <c r="A3" s="2"/>
      <c r="B3" s="11">
        <v>2018</v>
      </c>
    </row>
    <row r="7" spans="2:14" ht="12.75">
      <c r="B7" s="6"/>
      <c r="C7" s="15" t="s">
        <v>18</v>
      </c>
      <c r="D7" s="15" t="s">
        <v>7</v>
      </c>
      <c r="E7" s="15" t="s">
        <v>13</v>
      </c>
      <c r="F7" s="15" t="s">
        <v>7</v>
      </c>
      <c r="G7" s="15" t="s">
        <v>14</v>
      </c>
      <c r="H7" s="15" t="s">
        <v>7</v>
      </c>
      <c r="I7" s="15" t="s">
        <v>22</v>
      </c>
      <c r="J7" s="15"/>
      <c r="K7" s="15" t="s">
        <v>15</v>
      </c>
      <c r="L7" s="15" t="s">
        <v>7</v>
      </c>
      <c r="M7" s="15" t="s">
        <v>5</v>
      </c>
      <c r="N7" s="15" t="s">
        <v>7</v>
      </c>
    </row>
    <row r="8" spans="3:14" ht="12.75">
      <c r="C8" s="15" t="s">
        <v>17</v>
      </c>
      <c r="D8" s="15"/>
      <c r="E8" s="15"/>
      <c r="F8" s="15"/>
      <c r="G8" s="15" t="s">
        <v>19</v>
      </c>
      <c r="H8" s="15"/>
      <c r="I8" s="15" t="s">
        <v>19</v>
      </c>
      <c r="J8" s="15"/>
      <c r="K8" s="15" t="s">
        <v>20</v>
      </c>
      <c r="L8" s="15"/>
      <c r="M8" s="15" t="s">
        <v>6</v>
      </c>
      <c r="N8" s="15"/>
    </row>
    <row r="9" spans="3:11" ht="12.75">
      <c r="C9" s="1"/>
      <c r="E9" s="1"/>
      <c r="G9" s="1"/>
      <c r="K9" s="1"/>
    </row>
    <row r="10" spans="3:13" ht="12.75">
      <c r="C10" s="1"/>
      <c r="E10" s="1"/>
      <c r="G10" s="1"/>
      <c r="I10" s="1"/>
      <c r="K10" s="1"/>
      <c r="M10" s="1"/>
    </row>
    <row r="11" spans="2:14" ht="12.75">
      <c r="B11" s="12" t="s">
        <v>16</v>
      </c>
      <c r="C11" s="23">
        <v>6492</v>
      </c>
      <c r="D11" s="22">
        <f>C11/C$20</f>
        <v>0.01157923086938763</v>
      </c>
      <c r="E11" s="1">
        <v>112</v>
      </c>
      <c r="F11" s="22">
        <f>E11/E$20</f>
        <v>0.0002841701976505214</v>
      </c>
      <c r="G11" s="1">
        <f aca="true" t="shared" si="0" ref="G11:G18">SUM(C11,E11)</f>
        <v>6604</v>
      </c>
      <c r="H11" s="22">
        <f aca="true" t="shared" si="1" ref="H11:H18">G11/G$20</f>
        <v>0.006916711440957112</v>
      </c>
      <c r="I11" s="1">
        <v>8804</v>
      </c>
      <c r="J11" s="22">
        <f aca="true" t="shared" si="2" ref="J11:J18">I11/I$20</f>
        <v>0.034327601668811165</v>
      </c>
      <c r="K11" s="1">
        <v>258013</v>
      </c>
      <c r="L11" s="22">
        <f aca="true" t="shared" si="3" ref="L11:L18">K11/K$20</f>
        <v>0.056440387844053</v>
      </c>
      <c r="M11" s="21">
        <f>SUM(G11,I11,K11)</f>
        <v>273421</v>
      </c>
      <c r="N11" s="8">
        <f aca="true" t="shared" si="4" ref="N11:N18">M11/M$20</f>
        <v>0.047282715085244155</v>
      </c>
    </row>
    <row r="12" spans="2:14" ht="13.5">
      <c r="B12" s="17" t="s">
        <v>28</v>
      </c>
      <c r="C12" s="18">
        <v>5655</v>
      </c>
      <c r="D12" s="19">
        <f>C12/C$20</f>
        <v>0.010086344819221667</v>
      </c>
      <c r="E12" s="18">
        <v>77</v>
      </c>
      <c r="F12" s="19">
        <f>E12/E$20</f>
        <v>0.00019536701088473346</v>
      </c>
      <c r="G12" s="18">
        <f t="shared" si="0"/>
        <v>5732</v>
      </c>
      <c r="H12" s="19">
        <f t="shared" si="1"/>
        <v>0.00600342065105484</v>
      </c>
      <c r="I12" s="18">
        <v>7697</v>
      </c>
      <c r="J12" s="19">
        <f t="shared" si="2"/>
        <v>0.030011307365383866</v>
      </c>
      <c r="K12" s="18">
        <v>211246</v>
      </c>
      <c r="L12" s="19">
        <f t="shared" si="3"/>
        <v>0.046210098601639535</v>
      </c>
      <c r="M12" s="18">
        <f aca="true" t="shared" si="5" ref="M12:M18">SUM(G12,I12,K12)</f>
        <v>224675</v>
      </c>
      <c r="N12" s="20">
        <f t="shared" si="4"/>
        <v>0.03885306546233548</v>
      </c>
    </row>
    <row r="13" spans="2:14" ht="12.75">
      <c r="B13" s="12" t="s">
        <v>29</v>
      </c>
      <c r="C13" s="1">
        <v>798</v>
      </c>
      <c r="D13" s="22">
        <f aca="true" t="shared" si="6" ref="D13:F18">C13/C$20</f>
        <v>0.0014233250514127124</v>
      </c>
      <c r="E13" s="1">
        <v>10</v>
      </c>
      <c r="F13" s="22">
        <f t="shared" si="6"/>
        <v>2.5372339075939412E-05</v>
      </c>
      <c r="G13" s="1">
        <f t="shared" si="0"/>
        <v>808</v>
      </c>
      <c r="H13" s="22">
        <f t="shared" si="1"/>
        <v>0.0008462602732121966</v>
      </c>
      <c r="I13" s="1">
        <v>1775</v>
      </c>
      <c r="J13" s="22">
        <f t="shared" si="2"/>
        <v>0.006920887433228058</v>
      </c>
      <c r="K13" s="1">
        <v>41559</v>
      </c>
      <c r="L13" s="22">
        <f t="shared" si="3"/>
        <v>0.009091038352373713</v>
      </c>
      <c r="M13" s="21">
        <f t="shared" si="5"/>
        <v>44142</v>
      </c>
      <c r="N13" s="8">
        <f t="shared" si="4"/>
        <v>0.007633479539950653</v>
      </c>
    </row>
    <row r="14" spans="2:14" ht="12.75">
      <c r="B14" s="12" t="s">
        <v>30</v>
      </c>
      <c r="C14" s="1">
        <v>3776</v>
      </c>
      <c r="D14" s="22">
        <f t="shared" si="6"/>
        <v>0.006734931571596996</v>
      </c>
      <c r="E14" s="1">
        <v>14</v>
      </c>
      <c r="F14" s="22">
        <f t="shared" si="6"/>
        <v>3.552127470631518E-05</v>
      </c>
      <c r="G14" s="1">
        <f t="shared" si="0"/>
        <v>3790</v>
      </c>
      <c r="H14" s="22">
        <f t="shared" si="1"/>
        <v>0.003969463410240378</v>
      </c>
      <c r="I14" s="1">
        <v>9593</v>
      </c>
      <c r="J14" s="22">
        <f t="shared" si="2"/>
        <v>0.03740398487152494</v>
      </c>
      <c r="K14" s="1">
        <v>160686</v>
      </c>
      <c r="L14" s="22">
        <f t="shared" si="3"/>
        <v>0.03515008996100778</v>
      </c>
      <c r="M14" s="21">
        <f t="shared" si="5"/>
        <v>174069</v>
      </c>
      <c r="N14" s="8">
        <f t="shared" si="4"/>
        <v>0.030101765892793036</v>
      </c>
    </row>
    <row r="15" spans="2:14" ht="12.75">
      <c r="B15" s="12" t="s">
        <v>31</v>
      </c>
      <c r="C15" s="1">
        <v>12737</v>
      </c>
      <c r="D15" s="22">
        <f t="shared" si="6"/>
        <v>0.022717908746671327</v>
      </c>
      <c r="E15" s="1">
        <v>35</v>
      </c>
      <c r="F15" s="22">
        <f t="shared" si="6"/>
        <v>8.880318676578794E-05</v>
      </c>
      <c r="G15" s="1">
        <f t="shared" si="0"/>
        <v>12772</v>
      </c>
      <c r="H15" s="22">
        <f t="shared" si="1"/>
        <v>0.013376777486963087</v>
      </c>
      <c r="I15" s="1">
        <v>22750</v>
      </c>
      <c r="J15" s="22">
        <f t="shared" si="2"/>
        <v>0.08870433189066948</v>
      </c>
      <c r="K15" s="1">
        <v>354313</v>
      </c>
      <c r="L15" s="22">
        <f t="shared" si="3"/>
        <v>0.07750602930158539</v>
      </c>
      <c r="M15" s="21">
        <f t="shared" si="5"/>
        <v>389835</v>
      </c>
      <c r="N15" s="8">
        <f t="shared" si="4"/>
        <v>0.06741419728278426</v>
      </c>
    </row>
    <row r="16" spans="2:14" ht="12.75">
      <c r="B16" s="12" t="s">
        <v>32</v>
      </c>
      <c r="C16" s="1">
        <v>56595</v>
      </c>
      <c r="D16" s="22">
        <f t="shared" si="6"/>
        <v>0.10094371088308579</v>
      </c>
      <c r="E16" s="1">
        <v>464</v>
      </c>
      <c r="F16" s="22">
        <f t="shared" si="6"/>
        <v>0.0011772765331235886</v>
      </c>
      <c r="G16" s="1">
        <f t="shared" si="0"/>
        <v>57059</v>
      </c>
      <c r="H16" s="22">
        <f t="shared" si="1"/>
        <v>0.05976084768467169</v>
      </c>
      <c r="I16" s="1">
        <v>71145</v>
      </c>
      <c r="J16" s="22">
        <f t="shared" si="2"/>
        <v>0.2774008655983156</v>
      </c>
      <c r="K16" s="1">
        <v>1263360</v>
      </c>
      <c r="L16" s="22">
        <f t="shared" si="3"/>
        <v>0.2763602159064187</v>
      </c>
      <c r="M16" s="21">
        <f t="shared" si="5"/>
        <v>1391564</v>
      </c>
      <c r="N16" s="8">
        <f t="shared" si="4"/>
        <v>0.24064327222445495</v>
      </c>
    </row>
    <row r="17" spans="2:14" ht="12.75">
      <c r="B17" s="12" t="s">
        <v>33</v>
      </c>
      <c r="C17" s="1">
        <v>157129</v>
      </c>
      <c r="D17" s="22">
        <f t="shared" si="6"/>
        <v>0.28025769674615053</v>
      </c>
      <c r="E17" s="1">
        <v>37894</v>
      </c>
      <c r="F17" s="22">
        <f t="shared" si="6"/>
        <v>0.0961459416943648</v>
      </c>
      <c r="G17" s="1">
        <f t="shared" si="0"/>
        <v>195023</v>
      </c>
      <c r="H17" s="22">
        <f t="shared" si="1"/>
        <v>0.2042576946320077</v>
      </c>
      <c r="I17" s="1">
        <v>78618</v>
      </c>
      <c r="J17" s="22">
        <f t="shared" si="2"/>
        <v>0.30653877646508365</v>
      </c>
      <c r="K17" s="1">
        <v>1417582</v>
      </c>
      <c r="L17" s="22">
        <f t="shared" si="3"/>
        <v>0.3100963047627381</v>
      </c>
      <c r="M17" s="21">
        <f t="shared" si="5"/>
        <v>1691223</v>
      </c>
      <c r="N17" s="8">
        <f t="shared" si="4"/>
        <v>0.29246332671818137</v>
      </c>
    </row>
    <row r="18" spans="2:14" ht="12.75">
      <c r="B18" s="12" t="s">
        <v>34</v>
      </c>
      <c r="C18" s="1">
        <v>323132</v>
      </c>
      <c r="D18" s="22">
        <f t="shared" si="6"/>
        <v>0.576343196131695</v>
      </c>
      <c r="E18" s="1">
        <v>355601</v>
      </c>
      <c r="F18" s="22">
        <f t="shared" si="6"/>
        <v>0.9022429147743131</v>
      </c>
      <c r="G18" s="1">
        <f t="shared" si="0"/>
        <v>678733</v>
      </c>
      <c r="H18" s="22">
        <f t="shared" si="1"/>
        <v>0.7108722450719478</v>
      </c>
      <c r="I18" s="1">
        <v>63785</v>
      </c>
      <c r="J18" s="22">
        <f t="shared" si="2"/>
        <v>0.24870355207236713</v>
      </c>
      <c r="K18" s="1">
        <v>1075912</v>
      </c>
      <c r="L18" s="22">
        <f t="shared" si="3"/>
        <v>0.23535593387182333</v>
      </c>
      <c r="M18" s="21">
        <f t="shared" si="5"/>
        <v>1818430</v>
      </c>
      <c r="N18" s="8">
        <f t="shared" si="4"/>
        <v>0.3144612432565916</v>
      </c>
    </row>
    <row r="19" spans="3:14" ht="12.75">
      <c r="C19" s="1"/>
      <c r="D19" s="7"/>
      <c r="E19" s="1"/>
      <c r="F19" s="14"/>
      <c r="G19" s="1"/>
      <c r="H19" s="7"/>
      <c r="I19" s="1"/>
      <c r="J19" s="7"/>
      <c r="K19" s="1"/>
      <c r="L19" s="7"/>
      <c r="M19" s="1"/>
      <c r="N19" s="8"/>
    </row>
    <row r="20" spans="2:16" s="4" customFormat="1" ht="12.75">
      <c r="B20" s="4" t="s">
        <v>21</v>
      </c>
      <c r="C20" s="5">
        <f aca="true" t="shared" si="7" ref="C20:N20">SUM(C11,C13:C18)</f>
        <v>560659</v>
      </c>
      <c r="D20" s="13">
        <f t="shared" si="7"/>
        <v>1</v>
      </c>
      <c r="E20" s="5">
        <f t="shared" si="7"/>
        <v>394130</v>
      </c>
      <c r="F20" s="13">
        <f t="shared" si="7"/>
        <v>1</v>
      </c>
      <c r="G20" s="5">
        <f t="shared" si="7"/>
        <v>954789</v>
      </c>
      <c r="H20" s="13">
        <f t="shared" si="7"/>
        <v>1</v>
      </c>
      <c r="I20" s="5">
        <f t="shared" si="7"/>
        <v>256470</v>
      </c>
      <c r="J20" s="13">
        <f t="shared" si="7"/>
        <v>1</v>
      </c>
      <c r="K20" s="5">
        <f t="shared" si="7"/>
        <v>4571425</v>
      </c>
      <c r="L20" s="13">
        <f t="shared" si="7"/>
        <v>0.9999999999999999</v>
      </c>
      <c r="M20" s="5">
        <f>SUM(M11,M13:M18)</f>
        <v>5782684</v>
      </c>
      <c r="N20" s="13">
        <f t="shared" si="7"/>
        <v>1</v>
      </c>
      <c r="P20" s="5"/>
    </row>
    <row r="22" spans="2:14" ht="12.75">
      <c r="B22" s="9" t="s">
        <v>23</v>
      </c>
      <c r="C22" s="9"/>
      <c r="D22" s="10">
        <f>SUM(D11,D13:D14)</f>
        <v>0.01973748749239734</v>
      </c>
      <c r="E22" s="10"/>
      <c r="F22" s="10">
        <f aca="true" t="shared" si="8" ref="F22:N22">SUM(F11,F13:F14)</f>
        <v>0.00034506381143277606</v>
      </c>
      <c r="G22" s="10"/>
      <c r="H22" s="10">
        <f t="shared" si="8"/>
        <v>0.011732435124409687</v>
      </c>
      <c r="I22" s="10"/>
      <c r="J22" s="10">
        <f t="shared" si="8"/>
        <v>0.07865247397356416</v>
      </c>
      <c r="K22" s="10"/>
      <c r="L22" s="10">
        <f t="shared" si="8"/>
        <v>0.1006815161574345</v>
      </c>
      <c r="M22" s="10"/>
      <c r="N22" s="10">
        <f t="shared" si="8"/>
        <v>0.08501796051798785</v>
      </c>
    </row>
    <row r="27" ht="12.75">
      <c r="B27" s="3" t="s">
        <v>11</v>
      </c>
    </row>
    <row r="28" ht="12.75">
      <c r="B28" s="3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3.28125" style="0" customWidth="1"/>
    <col min="2" max="2" width="31.28125" style="0" customWidth="1"/>
    <col min="3" max="3" width="13.8515625" style="0" customWidth="1"/>
    <col min="5" max="5" width="10.7109375" style="0" customWidth="1"/>
    <col min="7" max="7" width="15.00390625" style="0" bestFit="1" customWidth="1"/>
    <col min="9" max="9" width="16.00390625" style="0" customWidth="1"/>
    <col min="11" max="12" width="12.7109375" style="0" customWidth="1"/>
    <col min="13" max="13" width="11.8515625" style="0" customWidth="1"/>
  </cols>
  <sheetData>
    <row r="1" spans="1:2" ht="13.5">
      <c r="A1" s="2" t="s">
        <v>12</v>
      </c>
      <c r="B1" s="2" t="s">
        <v>8</v>
      </c>
    </row>
    <row r="2" spans="1:2" ht="13.5">
      <c r="A2" s="2"/>
      <c r="B2" s="2" t="s">
        <v>9</v>
      </c>
    </row>
    <row r="3" spans="1:2" ht="13.5">
      <c r="A3" s="2"/>
      <c r="B3" s="11">
        <v>2017</v>
      </c>
    </row>
    <row r="7" spans="2:14" ht="12.75">
      <c r="B7" s="6"/>
      <c r="C7" s="15" t="s">
        <v>18</v>
      </c>
      <c r="D7" s="15" t="s">
        <v>7</v>
      </c>
      <c r="E7" s="15" t="s">
        <v>13</v>
      </c>
      <c r="F7" s="15" t="s">
        <v>7</v>
      </c>
      <c r="G7" s="15" t="s">
        <v>14</v>
      </c>
      <c r="H7" s="15" t="s">
        <v>7</v>
      </c>
      <c r="I7" s="15" t="s">
        <v>22</v>
      </c>
      <c r="J7" s="15"/>
      <c r="K7" s="15" t="s">
        <v>15</v>
      </c>
      <c r="L7" s="15" t="s">
        <v>7</v>
      </c>
      <c r="M7" s="15" t="s">
        <v>5</v>
      </c>
      <c r="N7" s="15" t="s">
        <v>7</v>
      </c>
    </row>
    <row r="8" spans="3:14" ht="12.75">
      <c r="C8" s="15" t="s">
        <v>17</v>
      </c>
      <c r="D8" s="15"/>
      <c r="E8" s="15"/>
      <c r="F8" s="15"/>
      <c r="G8" s="15" t="s">
        <v>19</v>
      </c>
      <c r="H8" s="15"/>
      <c r="I8" s="15" t="s">
        <v>19</v>
      </c>
      <c r="J8" s="15"/>
      <c r="K8" s="15" t="s">
        <v>20</v>
      </c>
      <c r="L8" s="15"/>
      <c r="M8" s="15" t="s">
        <v>6</v>
      </c>
      <c r="N8" s="15"/>
    </row>
    <row r="9" spans="3:11" ht="12.75">
      <c r="C9" s="1"/>
      <c r="E9" s="1"/>
      <c r="G9" s="1"/>
      <c r="K9" s="1"/>
    </row>
    <row r="10" spans="3:13" ht="12.75">
      <c r="C10" s="1"/>
      <c r="E10" s="1"/>
      <c r="G10" s="1"/>
      <c r="I10" s="1"/>
      <c r="K10" s="1"/>
      <c r="M10" s="1"/>
    </row>
    <row r="11" spans="2:14" ht="12.75">
      <c r="B11" s="12" t="s">
        <v>16</v>
      </c>
      <c r="C11" s="1">
        <v>6701</v>
      </c>
      <c r="D11" s="22">
        <f>C11/C$20</f>
        <v>0.012362031719560273</v>
      </c>
      <c r="E11" s="1">
        <v>113</v>
      </c>
      <c r="F11" s="22">
        <f>E11/E$20</f>
        <v>0.0003041231564215739</v>
      </c>
      <c r="G11" s="1">
        <f aca="true" t="shared" si="0" ref="G11:G18">SUM(C11,E11)</f>
        <v>6814</v>
      </c>
      <c r="H11" s="22">
        <f aca="true" t="shared" si="1" ref="H11:H18">G11/G$20</f>
        <v>0.007458218543097098</v>
      </c>
      <c r="I11" s="1">
        <v>9517</v>
      </c>
      <c r="J11" s="22">
        <f aca="true" t="shared" si="2" ref="J11:J18">I11/I$20</f>
        <v>0.03548802088188683</v>
      </c>
      <c r="K11" s="1">
        <v>258275</v>
      </c>
      <c r="L11" s="22">
        <f aca="true" t="shared" si="3" ref="L11:L18">K11/K$20</f>
        <v>0.05672032962906189</v>
      </c>
      <c r="M11" s="21">
        <f>SUM(G11,I11,K11)</f>
        <v>274606</v>
      </c>
      <c r="N11" s="8">
        <f aca="true" t="shared" si="4" ref="N11:N18">M11/M$20</f>
        <v>0.04788013837162266</v>
      </c>
    </row>
    <row r="12" spans="2:14" ht="13.5">
      <c r="B12" s="17" t="s">
        <v>26</v>
      </c>
      <c r="C12" s="18">
        <v>6567</v>
      </c>
      <c r="D12" s="19">
        <f>C12/C$20</f>
        <v>0.012114827981249411</v>
      </c>
      <c r="E12" s="18">
        <v>112</v>
      </c>
      <c r="F12" s="19">
        <f>E12/E$20</f>
        <v>0.0003014318010550113</v>
      </c>
      <c r="G12" s="18">
        <f t="shared" si="0"/>
        <v>6679</v>
      </c>
      <c r="H12" s="19">
        <f t="shared" si="1"/>
        <v>0.007310455187752497</v>
      </c>
      <c r="I12" s="18">
        <v>9281</v>
      </c>
      <c r="J12" s="19">
        <f t="shared" si="2"/>
        <v>0.034607998508436655</v>
      </c>
      <c r="K12" s="18">
        <v>254481</v>
      </c>
      <c r="L12" s="19">
        <f t="shared" si="3"/>
        <v>0.055887121108637305</v>
      </c>
      <c r="M12" s="18">
        <f aca="true" t="shared" si="5" ref="M12:M18">SUM(G12,I12,K12)</f>
        <v>270441</v>
      </c>
      <c r="N12" s="20">
        <f t="shared" si="4"/>
        <v>0.04715393145583128</v>
      </c>
    </row>
    <row r="13" spans="2:14" ht="12.75">
      <c r="B13" s="12" t="s">
        <v>0</v>
      </c>
      <c r="C13" s="1">
        <v>963</v>
      </c>
      <c r="D13" s="22">
        <f aca="true" t="shared" si="6" ref="D13:F18">C13/C$20</f>
        <v>0.0017765462686071545</v>
      </c>
      <c r="E13" s="1">
        <v>10</v>
      </c>
      <c r="F13" s="22">
        <f t="shared" si="6"/>
        <v>2.691355366562601E-05</v>
      </c>
      <c r="G13" s="1">
        <f t="shared" si="0"/>
        <v>973</v>
      </c>
      <c r="H13" s="22">
        <f t="shared" si="1"/>
        <v>0.001064990701854047</v>
      </c>
      <c r="I13" s="1">
        <v>2293</v>
      </c>
      <c r="J13" s="22">
        <f t="shared" si="2"/>
        <v>0.008550386874242566</v>
      </c>
      <c r="K13" s="1">
        <v>51266</v>
      </c>
      <c r="L13" s="22">
        <f t="shared" si="3"/>
        <v>0.011258636797070901</v>
      </c>
      <c r="M13" s="21">
        <f t="shared" si="5"/>
        <v>54532</v>
      </c>
      <c r="N13" s="8">
        <f t="shared" si="4"/>
        <v>0.009508166994462346</v>
      </c>
    </row>
    <row r="14" spans="2:14" ht="12.75">
      <c r="B14" s="12" t="s">
        <v>1</v>
      </c>
      <c r="C14" s="1">
        <v>4880</v>
      </c>
      <c r="D14" s="22">
        <f t="shared" si="6"/>
        <v>0.009002643604156712</v>
      </c>
      <c r="E14" s="1">
        <v>18</v>
      </c>
      <c r="F14" s="22">
        <f t="shared" si="6"/>
        <v>4.8444396598126816E-05</v>
      </c>
      <c r="G14" s="1">
        <f t="shared" si="0"/>
        <v>4898</v>
      </c>
      <c r="H14" s="22">
        <f t="shared" si="1"/>
        <v>0.005361073440576693</v>
      </c>
      <c r="I14" s="1">
        <v>12235</v>
      </c>
      <c r="J14" s="22">
        <f t="shared" si="2"/>
        <v>0.04562319381001212</v>
      </c>
      <c r="K14" s="1">
        <v>204611</v>
      </c>
      <c r="L14" s="22">
        <f t="shared" si="3"/>
        <v>0.04493506288154867</v>
      </c>
      <c r="M14" s="21">
        <f t="shared" si="5"/>
        <v>221744</v>
      </c>
      <c r="N14" s="8">
        <f t="shared" si="4"/>
        <v>0.03866315158109107</v>
      </c>
    </row>
    <row r="15" spans="2:14" ht="12.75">
      <c r="B15" s="12" t="s">
        <v>2</v>
      </c>
      <c r="C15" s="1">
        <v>16163</v>
      </c>
      <c r="D15" s="22">
        <f t="shared" si="6"/>
        <v>0.02981756733073462</v>
      </c>
      <c r="E15" s="1">
        <v>50</v>
      </c>
      <c r="F15" s="22">
        <f t="shared" si="6"/>
        <v>0.00013456776832813006</v>
      </c>
      <c r="G15" s="1">
        <f t="shared" si="0"/>
        <v>16213</v>
      </c>
      <c r="H15" s="22">
        <f t="shared" si="1"/>
        <v>0.017745831705200065</v>
      </c>
      <c r="I15" s="1">
        <v>28691</v>
      </c>
      <c r="J15" s="22">
        <f t="shared" si="2"/>
        <v>0.10698610981635126</v>
      </c>
      <c r="K15" s="1">
        <v>439123</v>
      </c>
      <c r="L15" s="22">
        <f t="shared" si="3"/>
        <v>0.09643674884407141</v>
      </c>
      <c r="M15" s="21">
        <f t="shared" si="5"/>
        <v>484027</v>
      </c>
      <c r="N15" s="8">
        <f t="shared" si="4"/>
        <v>0.08439465902275041</v>
      </c>
    </row>
    <row r="16" spans="2:14" ht="12.75">
      <c r="B16" s="12" t="s">
        <v>3</v>
      </c>
      <c r="C16" s="1">
        <v>68880</v>
      </c>
      <c r="D16" s="22">
        <f t="shared" si="6"/>
        <v>0.1270701007078513</v>
      </c>
      <c r="E16" s="1">
        <v>837</v>
      </c>
      <c r="F16" s="22">
        <f t="shared" si="6"/>
        <v>0.002252664441812897</v>
      </c>
      <c r="G16" s="1">
        <f t="shared" si="0"/>
        <v>69717</v>
      </c>
      <c r="H16" s="22">
        <f t="shared" si="1"/>
        <v>0.0763082803300705</v>
      </c>
      <c r="I16" s="1">
        <v>82134</v>
      </c>
      <c r="J16" s="22">
        <f t="shared" si="2"/>
        <v>0.30627015941083247</v>
      </c>
      <c r="K16" s="1">
        <v>1391886</v>
      </c>
      <c r="L16" s="22">
        <f t="shared" si="3"/>
        <v>0.30567508557187667</v>
      </c>
      <c r="M16" s="21">
        <f t="shared" si="5"/>
        <v>1543737</v>
      </c>
      <c r="N16" s="8">
        <f t="shared" si="4"/>
        <v>0.269165062560154</v>
      </c>
    </row>
    <row r="17" spans="2:14" ht="12.75">
      <c r="B17" s="12" t="s">
        <v>4</v>
      </c>
      <c r="C17" s="1">
        <v>195841</v>
      </c>
      <c r="D17" s="22">
        <f t="shared" si="6"/>
        <v>0.3612882635413227</v>
      </c>
      <c r="E17" s="1">
        <v>85776</v>
      </c>
      <c r="F17" s="22">
        <f t="shared" si="6"/>
        <v>0.23085369792227367</v>
      </c>
      <c r="G17" s="1">
        <f t="shared" si="0"/>
        <v>281617</v>
      </c>
      <c r="H17" s="22">
        <f t="shared" si="1"/>
        <v>0.30824202105244725</v>
      </c>
      <c r="I17" s="1">
        <v>85664</v>
      </c>
      <c r="J17" s="22">
        <f t="shared" si="2"/>
        <v>0.3194332059289643</v>
      </c>
      <c r="K17" s="1">
        <v>1451273</v>
      </c>
      <c r="L17" s="22">
        <f t="shared" si="3"/>
        <v>0.3187171926890235</v>
      </c>
      <c r="M17" s="21">
        <f t="shared" si="5"/>
        <v>1818554</v>
      </c>
      <c r="N17" s="8">
        <f t="shared" si="4"/>
        <v>0.31708199076592597</v>
      </c>
    </row>
    <row r="18" spans="2:14" ht="12.75">
      <c r="B18" s="12" t="s">
        <v>24</v>
      </c>
      <c r="C18" s="1">
        <v>248635</v>
      </c>
      <c r="D18" s="22">
        <f t="shared" si="6"/>
        <v>0.4586828468277673</v>
      </c>
      <c r="E18" s="1">
        <v>284756</v>
      </c>
      <c r="F18" s="22">
        <f t="shared" si="6"/>
        <v>0.7663795887609</v>
      </c>
      <c r="G18" s="1">
        <f t="shared" si="0"/>
        <v>533391</v>
      </c>
      <c r="H18" s="22">
        <f t="shared" si="1"/>
        <v>0.5838195842267544</v>
      </c>
      <c r="I18" s="1">
        <v>47641</v>
      </c>
      <c r="J18" s="22">
        <f t="shared" si="2"/>
        <v>0.17764892327771045</v>
      </c>
      <c r="K18" s="1">
        <v>757048</v>
      </c>
      <c r="L18" s="22">
        <f t="shared" si="3"/>
        <v>0.166256943587347</v>
      </c>
      <c r="M18" s="21">
        <f t="shared" si="5"/>
        <v>1338080</v>
      </c>
      <c r="N18" s="8">
        <f t="shared" si="4"/>
        <v>0.23330683070399352</v>
      </c>
    </row>
    <row r="19" spans="3:14" ht="12.75">
      <c r="C19" s="1"/>
      <c r="D19" s="7"/>
      <c r="E19" s="1"/>
      <c r="F19" s="14"/>
      <c r="G19" s="1"/>
      <c r="H19" s="7"/>
      <c r="I19" s="1"/>
      <c r="J19" s="7"/>
      <c r="K19" s="1"/>
      <c r="L19" s="7"/>
      <c r="M19" s="1"/>
      <c r="N19" s="8"/>
    </row>
    <row r="20" spans="2:16" s="4" customFormat="1" ht="12.75">
      <c r="B20" s="4" t="s">
        <v>21</v>
      </c>
      <c r="C20" s="5">
        <f aca="true" t="shared" si="7" ref="C20:N20">SUM(C11,C13:C18)</f>
        <v>542063</v>
      </c>
      <c r="D20" s="13">
        <f t="shared" si="7"/>
        <v>1</v>
      </c>
      <c r="E20" s="5">
        <f t="shared" si="7"/>
        <v>371560</v>
      </c>
      <c r="F20" s="13">
        <f t="shared" si="7"/>
        <v>1</v>
      </c>
      <c r="G20" s="5">
        <f t="shared" si="7"/>
        <v>913623</v>
      </c>
      <c r="H20" s="13">
        <f t="shared" si="7"/>
        <v>1</v>
      </c>
      <c r="I20" s="5">
        <f t="shared" si="7"/>
        <v>268175</v>
      </c>
      <c r="J20" s="13">
        <f t="shared" si="7"/>
        <v>1</v>
      </c>
      <c r="K20" s="5">
        <f t="shared" si="7"/>
        <v>4553482</v>
      </c>
      <c r="L20" s="13">
        <f t="shared" si="7"/>
        <v>1</v>
      </c>
      <c r="M20" s="5">
        <f>SUM(M11,M13:M18)</f>
        <v>5735280</v>
      </c>
      <c r="N20" s="13">
        <f t="shared" si="7"/>
        <v>0.9999999999999999</v>
      </c>
      <c r="P20" s="5"/>
    </row>
    <row r="22" spans="2:14" ht="12.75">
      <c r="B22" s="9" t="s">
        <v>23</v>
      </c>
      <c r="C22" s="9"/>
      <c r="D22" s="10">
        <f>SUM(D11,D13:D14)</f>
        <v>0.023141221592324138</v>
      </c>
      <c r="E22" s="10"/>
      <c r="F22" s="10">
        <f aca="true" t="shared" si="8" ref="F22:N22">SUM(F11,F13:F14)</f>
        <v>0.00037948110668532673</v>
      </c>
      <c r="G22" s="10"/>
      <c r="H22" s="10">
        <f t="shared" si="8"/>
        <v>0.013884282685527837</v>
      </c>
      <c r="I22" s="10"/>
      <c r="J22" s="10">
        <f t="shared" si="8"/>
        <v>0.08966160156614152</v>
      </c>
      <c r="K22" s="10"/>
      <c r="L22" s="10">
        <f t="shared" si="8"/>
        <v>0.11291402930768146</v>
      </c>
      <c r="M22" s="10"/>
      <c r="N22" s="10">
        <f t="shared" si="8"/>
        <v>0.09605145694717607</v>
      </c>
    </row>
    <row r="27" ht="12.75">
      <c r="B27" s="3" t="s">
        <v>11</v>
      </c>
    </row>
    <row r="28" ht="12.75">
      <c r="B28" s="3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M11:M18 G11:G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3.28125" style="0" customWidth="1"/>
    <col min="2" max="2" width="31.28125" style="0" customWidth="1"/>
    <col min="3" max="3" width="13.8515625" style="0" customWidth="1"/>
    <col min="5" max="5" width="10.7109375" style="0" customWidth="1"/>
    <col min="7" max="7" width="15.00390625" style="0" bestFit="1" customWidth="1"/>
    <col min="9" max="9" width="16.00390625" style="0" customWidth="1"/>
    <col min="11" max="12" width="12.7109375" style="0" customWidth="1"/>
    <col min="13" max="13" width="11.8515625" style="0" customWidth="1"/>
  </cols>
  <sheetData>
    <row r="1" spans="1:2" ht="13.5">
      <c r="A1" s="2" t="s">
        <v>12</v>
      </c>
      <c r="B1" s="2" t="s">
        <v>8</v>
      </c>
    </row>
    <row r="2" spans="1:2" ht="13.5">
      <c r="A2" s="2"/>
      <c r="B2" s="2" t="s">
        <v>9</v>
      </c>
    </row>
    <row r="3" spans="1:2" ht="13.5">
      <c r="A3" s="2"/>
      <c r="B3" s="11">
        <v>2016</v>
      </c>
    </row>
    <row r="7" spans="2:14" ht="12.75">
      <c r="B7" s="6"/>
      <c r="C7" s="15" t="s">
        <v>18</v>
      </c>
      <c r="D7" s="15" t="s">
        <v>7</v>
      </c>
      <c r="E7" s="15" t="s">
        <v>13</v>
      </c>
      <c r="F7" s="15" t="s">
        <v>7</v>
      </c>
      <c r="G7" s="15" t="s">
        <v>14</v>
      </c>
      <c r="H7" s="15" t="s">
        <v>7</v>
      </c>
      <c r="I7" s="15" t="s">
        <v>22</v>
      </c>
      <c r="J7" s="15"/>
      <c r="K7" s="15" t="s">
        <v>15</v>
      </c>
      <c r="L7" s="15" t="s">
        <v>7</v>
      </c>
      <c r="M7" s="15" t="s">
        <v>5</v>
      </c>
      <c r="N7" s="15" t="s">
        <v>7</v>
      </c>
    </row>
    <row r="8" spans="3:14" ht="12.75">
      <c r="C8" s="15" t="s">
        <v>17</v>
      </c>
      <c r="D8" s="15"/>
      <c r="E8" s="15"/>
      <c r="F8" s="15"/>
      <c r="G8" s="15" t="s">
        <v>19</v>
      </c>
      <c r="H8" s="15"/>
      <c r="I8" s="15" t="s">
        <v>19</v>
      </c>
      <c r="J8" s="15"/>
      <c r="K8" s="15" t="s">
        <v>20</v>
      </c>
      <c r="L8" s="15"/>
      <c r="M8" s="15" t="s">
        <v>6</v>
      </c>
      <c r="N8" s="15"/>
    </row>
    <row r="9" spans="3:11" ht="12.75">
      <c r="C9" s="1"/>
      <c r="E9" s="1"/>
      <c r="G9" s="1"/>
      <c r="K9" s="1"/>
    </row>
    <row r="10" spans="3:13" ht="12.75">
      <c r="C10" s="1"/>
      <c r="E10" s="1"/>
      <c r="G10" s="1"/>
      <c r="I10" s="1"/>
      <c r="K10" s="1"/>
      <c r="M10" s="1"/>
    </row>
    <row r="11" spans="2:14" ht="12.75">
      <c r="B11" s="12" t="s">
        <v>16</v>
      </c>
      <c r="C11" s="1">
        <v>6919</v>
      </c>
      <c r="D11" s="22">
        <v>0.013</v>
      </c>
      <c r="E11" s="1">
        <v>114</v>
      </c>
      <c r="F11" s="22">
        <v>0</v>
      </c>
      <c r="G11" s="1">
        <v>7033</v>
      </c>
      <c r="H11" s="22">
        <v>0.008</v>
      </c>
      <c r="I11" s="1">
        <v>10460</v>
      </c>
      <c r="J11" s="22">
        <v>0.038</v>
      </c>
      <c r="K11" s="1">
        <v>254621</v>
      </c>
      <c r="L11" s="22">
        <v>0.056</v>
      </c>
      <c r="M11" s="21">
        <v>272114</v>
      </c>
      <c r="N11" s="8">
        <v>0.048</v>
      </c>
    </row>
    <row r="12" spans="2:14" ht="12.75">
      <c r="B12" s="17" t="s">
        <v>27</v>
      </c>
      <c r="C12" s="1">
        <v>6652</v>
      </c>
      <c r="D12" s="19">
        <v>0.013</v>
      </c>
      <c r="E12" s="1">
        <v>113</v>
      </c>
      <c r="F12" s="19">
        <v>0</v>
      </c>
      <c r="G12" s="1">
        <v>6765</v>
      </c>
      <c r="H12" s="19">
        <v>0.008</v>
      </c>
      <c r="I12" s="1">
        <v>9894</v>
      </c>
      <c r="J12" s="19">
        <v>0.035</v>
      </c>
      <c r="K12" s="1">
        <v>241953</v>
      </c>
      <c r="L12" s="19">
        <v>0.054</v>
      </c>
      <c r="M12" s="18">
        <v>258612</v>
      </c>
      <c r="N12" s="20">
        <v>0.046</v>
      </c>
    </row>
    <row r="13" spans="2:14" ht="12.75">
      <c r="B13" s="12" t="s">
        <v>0</v>
      </c>
      <c r="C13" s="1">
        <v>955</v>
      </c>
      <c r="D13" s="22">
        <v>0.002</v>
      </c>
      <c r="E13" s="1">
        <v>9</v>
      </c>
      <c r="F13" s="22">
        <v>0</v>
      </c>
      <c r="G13" s="1">
        <v>964</v>
      </c>
      <c r="H13" s="22">
        <v>0.001</v>
      </c>
      <c r="I13" s="1">
        <v>2541</v>
      </c>
      <c r="J13" s="22">
        <v>0.009</v>
      </c>
      <c r="K13" s="1">
        <v>49198</v>
      </c>
      <c r="L13" s="22">
        <v>0.011</v>
      </c>
      <c r="M13" s="21">
        <v>52703</v>
      </c>
      <c r="N13" s="8">
        <v>0.009</v>
      </c>
    </row>
    <row r="14" spans="2:14" ht="12.75">
      <c r="B14" s="12" t="s">
        <v>1</v>
      </c>
      <c r="C14" s="1">
        <v>6431</v>
      </c>
      <c r="D14" s="22">
        <v>0.012</v>
      </c>
      <c r="E14" s="1">
        <v>29</v>
      </c>
      <c r="F14" s="22">
        <v>0</v>
      </c>
      <c r="G14" s="1">
        <v>6460</v>
      </c>
      <c r="H14" s="22">
        <v>0.007</v>
      </c>
      <c r="I14" s="1">
        <v>16038</v>
      </c>
      <c r="J14" s="22">
        <v>0.058</v>
      </c>
      <c r="K14" s="1">
        <v>269488</v>
      </c>
      <c r="L14" s="22">
        <v>0.06</v>
      </c>
      <c r="M14" s="21">
        <v>291986</v>
      </c>
      <c r="N14" s="8">
        <v>0.051</v>
      </c>
    </row>
    <row r="15" spans="2:14" ht="12.75">
      <c r="B15" s="12" t="s">
        <v>2</v>
      </c>
      <c r="C15" s="1">
        <v>19985</v>
      </c>
      <c r="D15" s="22">
        <v>0.038</v>
      </c>
      <c r="E15" s="1">
        <v>69</v>
      </c>
      <c r="F15" s="22">
        <v>0</v>
      </c>
      <c r="G15" s="1">
        <v>20054</v>
      </c>
      <c r="H15" s="22">
        <v>0.023</v>
      </c>
      <c r="I15" s="1">
        <v>34927</v>
      </c>
      <c r="J15" s="22">
        <v>0.125</v>
      </c>
      <c r="K15" s="1">
        <v>522496</v>
      </c>
      <c r="L15" s="22">
        <v>0.116</v>
      </c>
      <c r="M15" s="21">
        <v>577477</v>
      </c>
      <c r="N15" s="8">
        <v>0.102</v>
      </c>
    </row>
    <row r="16" spans="2:14" ht="12.75">
      <c r="B16" s="12" t="s">
        <v>3</v>
      </c>
      <c r="C16" s="1">
        <v>83874</v>
      </c>
      <c r="D16" s="22">
        <v>0.161</v>
      </c>
      <c r="E16" s="1">
        <v>1845</v>
      </c>
      <c r="F16" s="22">
        <v>0.005</v>
      </c>
      <c r="G16" s="1">
        <v>85719</v>
      </c>
      <c r="H16" s="22">
        <v>0.098</v>
      </c>
      <c r="I16" s="1">
        <v>93067</v>
      </c>
      <c r="J16" s="22">
        <v>0.334</v>
      </c>
      <c r="K16" s="1">
        <v>1474037</v>
      </c>
      <c r="L16" s="22">
        <v>0.326</v>
      </c>
      <c r="M16" s="21">
        <v>1652823</v>
      </c>
      <c r="N16" s="8">
        <v>0.292</v>
      </c>
    </row>
    <row r="17" spans="2:14" ht="12.75">
      <c r="B17" s="12" t="s">
        <v>4</v>
      </c>
      <c r="C17" s="1">
        <v>234656</v>
      </c>
      <c r="D17" s="22">
        <v>0.45</v>
      </c>
      <c r="E17" s="1">
        <v>152423</v>
      </c>
      <c r="F17" s="22">
        <v>0.434</v>
      </c>
      <c r="G17" s="1">
        <v>387079</v>
      </c>
      <c r="H17" s="22">
        <v>0.443</v>
      </c>
      <c r="I17" s="1">
        <v>91338</v>
      </c>
      <c r="J17" s="22">
        <v>0.328</v>
      </c>
      <c r="K17" s="1">
        <v>1474105</v>
      </c>
      <c r="L17" s="22">
        <v>0.326</v>
      </c>
      <c r="M17" s="21">
        <v>1952522</v>
      </c>
      <c r="N17" s="8">
        <v>0.344</v>
      </c>
    </row>
    <row r="18" spans="2:14" ht="12.75">
      <c r="B18" s="12" t="s">
        <v>24</v>
      </c>
      <c r="C18" s="1">
        <v>169100</v>
      </c>
      <c r="D18" s="22">
        <v>0.324</v>
      </c>
      <c r="E18" s="1">
        <v>196879</v>
      </c>
      <c r="F18" s="22">
        <v>0.56</v>
      </c>
      <c r="G18" s="1">
        <v>365979</v>
      </c>
      <c r="H18" s="22">
        <v>0.419</v>
      </c>
      <c r="I18" s="1">
        <v>30405</v>
      </c>
      <c r="J18" s="22">
        <v>0.109</v>
      </c>
      <c r="K18" s="1">
        <v>473755</v>
      </c>
      <c r="L18" s="22">
        <v>0.105</v>
      </c>
      <c r="M18" s="21">
        <v>870139</v>
      </c>
      <c r="N18" s="8">
        <v>0.153</v>
      </c>
    </row>
    <row r="19" spans="3:14" ht="12.75">
      <c r="C19" s="1"/>
      <c r="D19" s="7"/>
      <c r="E19" s="1"/>
      <c r="F19" s="14"/>
      <c r="G19" s="1"/>
      <c r="H19" s="7"/>
      <c r="I19" s="1"/>
      <c r="J19" s="7"/>
      <c r="K19" s="1"/>
      <c r="L19" s="7"/>
      <c r="M19" s="1"/>
      <c r="N19" s="8"/>
    </row>
    <row r="20" spans="2:16" s="4" customFormat="1" ht="12.75">
      <c r="B20" s="4" t="s">
        <v>21</v>
      </c>
      <c r="C20" s="5">
        <v>521920</v>
      </c>
      <c r="D20" s="13">
        <v>1</v>
      </c>
      <c r="E20" s="5">
        <v>351368</v>
      </c>
      <c r="F20" s="13">
        <v>1</v>
      </c>
      <c r="G20" s="5">
        <v>873288</v>
      </c>
      <c r="H20" s="13">
        <v>1</v>
      </c>
      <c r="I20" s="5">
        <v>278776</v>
      </c>
      <c r="J20" s="13">
        <v>1</v>
      </c>
      <c r="K20" s="5">
        <v>4517700</v>
      </c>
      <c r="L20" s="13">
        <v>1</v>
      </c>
      <c r="M20" s="5">
        <v>5669764</v>
      </c>
      <c r="N20" s="13">
        <v>1</v>
      </c>
      <c r="P20" s="5"/>
    </row>
    <row r="22" spans="2:14" ht="12.75">
      <c r="B22" s="9" t="s">
        <v>23</v>
      </c>
      <c r="C22" s="9"/>
      <c r="D22" s="10">
        <v>0.027</v>
      </c>
      <c r="E22" s="10"/>
      <c r="F22" s="10">
        <v>0</v>
      </c>
      <c r="G22" s="10"/>
      <c r="H22" s="10">
        <v>0.017</v>
      </c>
      <c r="I22" s="10"/>
      <c r="J22" s="10">
        <v>0.104</v>
      </c>
      <c r="K22" s="10"/>
      <c r="L22" s="10">
        <v>0.127</v>
      </c>
      <c r="M22" s="10"/>
      <c r="N22" s="10">
        <v>0.109</v>
      </c>
    </row>
    <row r="27" ht="12.75">
      <c r="B27" s="3" t="s">
        <v>11</v>
      </c>
    </row>
    <row r="28" ht="12.75">
      <c r="B28" s="3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H1">
      <selection activeCell="K20" sqref="K20"/>
    </sheetView>
  </sheetViews>
  <sheetFormatPr defaultColWidth="9.140625" defaultRowHeight="12.75"/>
  <cols>
    <col min="1" max="1" width="3.28125" style="0" customWidth="1"/>
    <col min="2" max="2" width="23.140625" style="0" customWidth="1"/>
    <col min="3" max="3" width="13.8515625" style="0" customWidth="1"/>
    <col min="5" max="5" width="10.7109375" style="0" customWidth="1"/>
    <col min="7" max="7" width="16.00390625" style="0" bestFit="1" customWidth="1"/>
    <col min="9" max="9" width="16.00390625" style="0" bestFit="1" customWidth="1"/>
    <col min="11" max="11" width="12.7109375" style="0" bestFit="1" customWidth="1"/>
    <col min="12" max="12" width="12.7109375" style="0" customWidth="1"/>
    <col min="13" max="13" width="11.8515625" style="0" customWidth="1"/>
  </cols>
  <sheetData>
    <row r="1" spans="1:2" ht="13.5">
      <c r="A1" s="2" t="s">
        <v>12</v>
      </c>
      <c r="B1" s="2" t="s">
        <v>8</v>
      </c>
    </row>
    <row r="2" spans="1:2" ht="13.5">
      <c r="A2" s="2"/>
      <c r="B2" s="2" t="s">
        <v>9</v>
      </c>
    </row>
    <row r="3" spans="1:2" ht="13.5">
      <c r="A3" s="2"/>
      <c r="B3" s="11">
        <v>2015</v>
      </c>
    </row>
    <row r="7" spans="2:14" ht="12.75">
      <c r="B7" s="6"/>
      <c r="C7" s="15" t="s">
        <v>18</v>
      </c>
      <c r="D7" s="15" t="s">
        <v>7</v>
      </c>
      <c r="E7" s="15" t="s">
        <v>13</v>
      </c>
      <c r="F7" s="15" t="s">
        <v>7</v>
      </c>
      <c r="G7" s="15" t="s">
        <v>14</v>
      </c>
      <c r="H7" s="15" t="s">
        <v>7</v>
      </c>
      <c r="I7" s="15" t="s">
        <v>22</v>
      </c>
      <c r="J7" s="15"/>
      <c r="K7" s="15" t="s">
        <v>15</v>
      </c>
      <c r="L7" s="15" t="s">
        <v>7</v>
      </c>
      <c r="M7" s="15" t="s">
        <v>5</v>
      </c>
      <c r="N7" s="15" t="s">
        <v>7</v>
      </c>
    </row>
    <row r="8" spans="3:14" ht="12.75">
      <c r="C8" s="15" t="s">
        <v>17</v>
      </c>
      <c r="D8" s="15"/>
      <c r="E8" s="15"/>
      <c r="F8" s="15"/>
      <c r="G8" s="15" t="s">
        <v>19</v>
      </c>
      <c r="H8" s="15"/>
      <c r="I8" s="15" t="s">
        <v>19</v>
      </c>
      <c r="J8" s="15"/>
      <c r="K8" s="15" t="s">
        <v>20</v>
      </c>
      <c r="L8" s="15"/>
      <c r="M8" s="15" t="s">
        <v>6</v>
      </c>
      <c r="N8" s="15"/>
    </row>
    <row r="9" spans="3:11" ht="12.75">
      <c r="C9" s="1"/>
      <c r="E9" s="1"/>
      <c r="G9" s="1"/>
      <c r="K9" s="1"/>
    </row>
    <row r="10" spans="3:13" ht="12.75">
      <c r="C10" s="1"/>
      <c r="E10" s="1"/>
      <c r="G10" s="1"/>
      <c r="I10" s="1"/>
      <c r="K10" s="1"/>
      <c r="M10" s="1"/>
    </row>
    <row r="11" spans="2:14" ht="12.75">
      <c r="B11" s="12" t="s">
        <v>16</v>
      </c>
      <c r="C11" s="1">
        <v>7178</v>
      </c>
      <c r="D11" s="22">
        <f>C11/C$20</f>
        <v>0.01438451009901625</v>
      </c>
      <c r="E11" s="1">
        <v>120</v>
      </c>
      <c r="F11" s="22">
        <f>E11/E$20</f>
        <v>0.00036192653494551496</v>
      </c>
      <c r="G11" s="1">
        <f aca="true" t="shared" si="0" ref="G11:G18">SUM(C11,E11)</f>
        <v>7298</v>
      </c>
      <c r="H11" s="22">
        <f aca="true" t="shared" si="1" ref="H11:H18">G11/G$20</f>
        <v>0.00878675797767311</v>
      </c>
      <c r="I11" s="1">
        <v>11615</v>
      </c>
      <c r="J11" s="22">
        <f aca="true" t="shared" si="2" ref="J11:J18">I11/I$20</f>
        <v>0.04002081151110866</v>
      </c>
      <c r="K11" s="1">
        <v>251565</v>
      </c>
      <c r="L11" s="22">
        <f aca="true" t="shared" si="3" ref="L11:L18">K11/K$20</f>
        <v>0.05632107298959415</v>
      </c>
      <c r="M11" s="21">
        <f>SUM(G11,I11,K11)</f>
        <v>270478</v>
      </c>
      <c r="N11" s="8">
        <f aca="true" t="shared" si="4" ref="N11:N18">M11/M$20</f>
        <v>0.04840843216406872</v>
      </c>
    </row>
    <row r="12" spans="2:14" ht="12.75">
      <c r="B12" s="17" t="s">
        <v>25</v>
      </c>
      <c r="C12" s="1">
        <v>6339</v>
      </c>
      <c r="D12" s="19">
        <f>C12/C$20</f>
        <v>0.012703177698197829</v>
      </c>
      <c r="E12" s="1">
        <v>99</v>
      </c>
      <c r="F12" s="19">
        <f>E12/E$20</f>
        <v>0.00029858939133004984</v>
      </c>
      <c r="G12" s="1">
        <f t="shared" si="0"/>
        <v>6438</v>
      </c>
      <c r="H12" s="19">
        <f t="shared" si="1"/>
        <v>0.007751321986881267</v>
      </c>
      <c r="I12" s="1">
        <v>9885</v>
      </c>
      <c r="J12" s="19">
        <f t="shared" si="2"/>
        <v>0.03405989856111142</v>
      </c>
      <c r="K12" s="1">
        <v>212659</v>
      </c>
      <c r="L12" s="19">
        <f t="shared" si="3"/>
        <v>0.04761068932838075</v>
      </c>
      <c r="M12" s="18">
        <f aca="true" t="shared" si="5" ref="M12:M18">SUM(G12,I12,K12)</f>
        <v>228982</v>
      </c>
      <c r="N12" s="20">
        <f t="shared" si="4"/>
        <v>0.04098174200412892</v>
      </c>
    </row>
    <row r="13" spans="2:14" ht="12.75">
      <c r="B13" s="12" t="s">
        <v>0</v>
      </c>
      <c r="C13" s="1">
        <v>1119</v>
      </c>
      <c r="D13" s="22">
        <f aca="true" t="shared" si="6" ref="D13:F18">C13/C$20</f>
        <v>0.0022424445250486466</v>
      </c>
      <c r="E13" s="1">
        <v>13</v>
      </c>
      <c r="F13" s="22">
        <f t="shared" si="6"/>
        <v>3.920870795243079E-05</v>
      </c>
      <c r="G13" s="1">
        <f t="shared" si="0"/>
        <v>1132</v>
      </c>
      <c r="H13" s="22">
        <f t="shared" si="1"/>
        <v>0.0013629227227632175</v>
      </c>
      <c r="I13" s="1">
        <v>3262</v>
      </c>
      <c r="J13" s="22">
        <f t="shared" si="2"/>
        <v>0.011239594244445669</v>
      </c>
      <c r="K13" s="1">
        <v>59515</v>
      </c>
      <c r="L13" s="22">
        <f t="shared" si="3"/>
        <v>0.013324383992112162</v>
      </c>
      <c r="M13" s="21">
        <f t="shared" si="5"/>
        <v>63909</v>
      </c>
      <c r="N13" s="8">
        <f t="shared" si="4"/>
        <v>0.011438026350288998</v>
      </c>
    </row>
    <row r="14" spans="2:14" ht="12.75">
      <c r="B14" s="12" t="s">
        <v>1</v>
      </c>
      <c r="C14" s="1">
        <v>7933</v>
      </c>
      <c r="D14" s="22">
        <f t="shared" si="6"/>
        <v>0.015897508862565603</v>
      </c>
      <c r="E14" s="1">
        <v>41</v>
      </c>
      <c r="F14" s="22">
        <f t="shared" si="6"/>
        <v>0.00012365823277305096</v>
      </c>
      <c r="G14" s="1">
        <f t="shared" si="0"/>
        <v>7974</v>
      </c>
      <c r="H14" s="22">
        <f t="shared" si="1"/>
        <v>0.009600658826249026</v>
      </c>
      <c r="I14" s="1">
        <v>19992</v>
      </c>
      <c r="J14" s="22">
        <f t="shared" si="2"/>
        <v>0.06888472352389878</v>
      </c>
      <c r="K14" s="1">
        <v>326363</v>
      </c>
      <c r="L14" s="22">
        <f t="shared" si="3"/>
        <v>0.07306705759586157</v>
      </c>
      <c r="M14" s="21">
        <f t="shared" si="5"/>
        <v>354329</v>
      </c>
      <c r="N14" s="8">
        <f t="shared" si="4"/>
        <v>0.06341555084059444</v>
      </c>
    </row>
    <row r="15" spans="2:14" ht="12.75">
      <c r="B15" s="12" t="s">
        <v>2</v>
      </c>
      <c r="C15" s="1">
        <v>24242</v>
      </c>
      <c r="D15" s="22">
        <f t="shared" si="6"/>
        <v>0.04858028612710392</v>
      </c>
      <c r="E15" s="1">
        <v>95</v>
      </c>
      <c r="F15" s="22">
        <f t="shared" si="6"/>
        <v>0.0002865251734985327</v>
      </c>
      <c r="G15" s="1">
        <f t="shared" si="0"/>
        <v>24337</v>
      </c>
      <c r="H15" s="22">
        <f t="shared" si="1"/>
        <v>0.029301634544071045</v>
      </c>
      <c r="I15" s="1">
        <v>41639</v>
      </c>
      <c r="J15" s="22">
        <f t="shared" si="2"/>
        <v>0.14347193891614754</v>
      </c>
      <c r="K15" s="1">
        <v>600228</v>
      </c>
      <c r="L15" s="22">
        <f t="shared" si="3"/>
        <v>0.1343807167070066</v>
      </c>
      <c r="M15" s="21">
        <f t="shared" si="5"/>
        <v>666204</v>
      </c>
      <c r="N15" s="8">
        <f t="shared" si="4"/>
        <v>0.11923295477425608</v>
      </c>
    </row>
    <row r="16" spans="2:14" ht="12.75">
      <c r="B16" s="12" t="s">
        <v>3</v>
      </c>
      <c r="C16" s="1">
        <v>102877</v>
      </c>
      <c r="D16" s="22">
        <f t="shared" si="6"/>
        <v>0.20616261430154567</v>
      </c>
      <c r="E16" s="1">
        <v>3973</v>
      </c>
      <c r="F16" s="22">
        <f t="shared" si="6"/>
        <v>0.011982784361154426</v>
      </c>
      <c r="G16" s="1">
        <f t="shared" si="0"/>
        <v>106850</v>
      </c>
      <c r="H16" s="22">
        <f t="shared" si="1"/>
        <v>0.12864690187919592</v>
      </c>
      <c r="I16" s="1">
        <v>104036</v>
      </c>
      <c r="J16" s="22">
        <f t="shared" si="2"/>
        <v>0.358467942003418</v>
      </c>
      <c r="K16" s="1">
        <v>1572577</v>
      </c>
      <c r="L16" s="22">
        <f t="shared" si="3"/>
        <v>0.35207291951884007</v>
      </c>
      <c r="M16" s="21">
        <f t="shared" si="5"/>
        <v>1783463</v>
      </c>
      <c r="N16" s="8">
        <f t="shared" si="4"/>
        <v>0.31919286467892577</v>
      </c>
    </row>
    <row r="17" spans="2:14" ht="12.75">
      <c r="B17" s="12" t="s">
        <v>4</v>
      </c>
      <c r="C17" s="1">
        <v>270191</v>
      </c>
      <c r="D17" s="22">
        <f t="shared" si="6"/>
        <v>0.5414551641353162</v>
      </c>
      <c r="E17" s="1">
        <v>229207</v>
      </c>
      <c r="F17" s="22">
        <f t="shared" si="6"/>
        <v>0.6913007941271387</v>
      </c>
      <c r="G17" s="1">
        <f t="shared" si="0"/>
        <v>499398</v>
      </c>
      <c r="H17" s="22">
        <f t="shared" si="1"/>
        <v>0.601272863871471</v>
      </c>
      <c r="I17" s="1">
        <v>96297</v>
      </c>
      <c r="J17" s="22">
        <f t="shared" si="2"/>
        <v>0.3318023319918408</v>
      </c>
      <c r="K17" s="1">
        <v>1465257</v>
      </c>
      <c r="L17" s="22">
        <f t="shared" si="3"/>
        <v>0.32804581895539425</v>
      </c>
      <c r="M17" s="21">
        <f t="shared" si="5"/>
        <v>2060952</v>
      </c>
      <c r="N17" s="8">
        <f t="shared" si="4"/>
        <v>0.3688560810321052</v>
      </c>
    </row>
    <row r="18" spans="2:14" ht="12.75">
      <c r="B18" s="12" t="s">
        <v>24</v>
      </c>
      <c r="C18" s="1">
        <v>85469</v>
      </c>
      <c r="D18" s="22">
        <f t="shared" si="6"/>
        <v>0.1712774719494037</v>
      </c>
      <c r="E18" s="1">
        <v>98110</v>
      </c>
      <c r="F18" s="22">
        <f t="shared" si="6"/>
        <v>0.2959051028625373</v>
      </c>
      <c r="G18" s="1">
        <f t="shared" si="0"/>
        <v>183579</v>
      </c>
      <c r="H18" s="22">
        <f t="shared" si="1"/>
        <v>0.2210282601785766</v>
      </c>
      <c r="I18" s="1">
        <v>13383</v>
      </c>
      <c r="J18" s="22">
        <f t="shared" si="2"/>
        <v>0.04611265780914053</v>
      </c>
      <c r="K18" s="1">
        <v>191118</v>
      </c>
      <c r="L18" s="22">
        <f t="shared" si="3"/>
        <v>0.04278803024119116</v>
      </c>
      <c r="M18" s="21">
        <f t="shared" si="5"/>
        <v>388080</v>
      </c>
      <c r="N18" s="8">
        <f t="shared" si="4"/>
        <v>0.06945609015976081</v>
      </c>
    </row>
    <row r="19" spans="3:14" ht="12.75">
      <c r="C19" s="1"/>
      <c r="D19" s="7"/>
      <c r="E19" s="1"/>
      <c r="F19" s="14"/>
      <c r="G19" s="1"/>
      <c r="H19" s="7"/>
      <c r="I19" s="1"/>
      <c r="J19" s="7"/>
      <c r="K19" s="1"/>
      <c r="L19" s="7"/>
      <c r="M19" s="1"/>
      <c r="N19" s="8"/>
    </row>
    <row r="20" spans="2:16" s="4" customFormat="1" ht="12.75">
      <c r="B20" s="4" t="s">
        <v>21</v>
      </c>
      <c r="C20" s="5">
        <f aca="true" t="shared" si="7" ref="C20:N20">SUM(C11,C13:C18)</f>
        <v>499009</v>
      </c>
      <c r="D20" s="13">
        <f t="shared" si="7"/>
        <v>1</v>
      </c>
      <c r="E20" s="5">
        <f t="shared" si="7"/>
        <v>331559</v>
      </c>
      <c r="F20" s="13">
        <f t="shared" si="7"/>
        <v>1</v>
      </c>
      <c r="G20" s="5">
        <f t="shared" si="7"/>
        <v>830568</v>
      </c>
      <c r="H20" s="13">
        <f t="shared" si="7"/>
        <v>0.9999999999999999</v>
      </c>
      <c r="I20" s="5">
        <f t="shared" si="7"/>
        <v>290224</v>
      </c>
      <c r="J20" s="13">
        <f t="shared" si="7"/>
        <v>1</v>
      </c>
      <c r="K20" s="5">
        <f t="shared" si="7"/>
        <v>4466623</v>
      </c>
      <c r="L20" s="13">
        <f t="shared" si="7"/>
        <v>1</v>
      </c>
      <c r="M20" s="5">
        <f>SUM(M11,M13:M18)</f>
        <v>5587415</v>
      </c>
      <c r="N20" s="13">
        <f t="shared" si="7"/>
        <v>1</v>
      </c>
      <c r="P20" s="5"/>
    </row>
    <row r="22" spans="2:14" ht="12.75">
      <c r="B22" s="9" t="s">
        <v>23</v>
      </c>
      <c r="C22" s="9"/>
      <c r="D22" s="10">
        <f>SUM(D11,D13:D14)</f>
        <v>0.0325244634866305</v>
      </c>
      <c r="E22" s="10"/>
      <c r="F22" s="10">
        <f aca="true" t="shared" si="8" ref="F22:N22">SUM(F11,F13:F14)</f>
        <v>0.0005247934756709967</v>
      </c>
      <c r="G22" s="10"/>
      <c r="H22" s="10">
        <f t="shared" si="8"/>
        <v>0.019750339526685354</v>
      </c>
      <c r="I22" s="10"/>
      <c r="J22" s="10">
        <f t="shared" si="8"/>
        <v>0.12014512927945312</v>
      </c>
      <c r="K22" s="10"/>
      <c r="L22" s="10">
        <f t="shared" si="8"/>
        <v>0.1427125145775679</v>
      </c>
      <c r="M22" s="10"/>
      <c r="N22" s="10">
        <f t="shared" si="8"/>
        <v>0.12326200935495216</v>
      </c>
    </row>
    <row r="27" ht="12.75">
      <c r="B27" s="3" t="s">
        <v>11</v>
      </c>
    </row>
    <row r="28" ht="12.75">
      <c r="B28" s="3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H1">
      <selection activeCell="N19" sqref="N19"/>
    </sheetView>
  </sheetViews>
  <sheetFormatPr defaultColWidth="9.140625" defaultRowHeight="12.75"/>
  <cols>
    <col min="1" max="1" width="3.28125" style="0" customWidth="1"/>
    <col min="2" max="2" width="23.140625" style="0" customWidth="1"/>
    <col min="3" max="3" width="13.8515625" style="0" customWidth="1"/>
    <col min="5" max="5" width="10.7109375" style="0" customWidth="1"/>
    <col min="7" max="7" width="16.00390625" style="0" bestFit="1" customWidth="1"/>
    <col min="9" max="9" width="16.00390625" style="0" bestFit="1" customWidth="1"/>
    <col min="11" max="11" width="12.7109375" style="0" bestFit="1" customWidth="1"/>
    <col min="12" max="12" width="12.7109375" style="0" customWidth="1"/>
    <col min="13" max="13" width="11.8515625" style="0" customWidth="1"/>
  </cols>
  <sheetData>
    <row r="1" spans="1:2" ht="13.5">
      <c r="A1" s="2" t="s">
        <v>12</v>
      </c>
      <c r="B1" s="2" t="s">
        <v>8</v>
      </c>
    </row>
    <row r="2" spans="1:2" ht="13.5">
      <c r="A2" s="2"/>
      <c r="B2" s="2" t="s">
        <v>9</v>
      </c>
    </row>
    <row r="3" spans="1:2" ht="13.5">
      <c r="A3" s="2"/>
      <c r="B3" s="11">
        <v>2014</v>
      </c>
    </row>
    <row r="7" spans="2:14" ht="12.75">
      <c r="B7" s="6"/>
      <c r="C7" s="15" t="s">
        <v>18</v>
      </c>
      <c r="D7" s="15" t="s">
        <v>7</v>
      </c>
      <c r="E7" s="15" t="s">
        <v>13</v>
      </c>
      <c r="F7" s="15" t="s">
        <v>7</v>
      </c>
      <c r="G7" s="15" t="s">
        <v>14</v>
      </c>
      <c r="H7" s="15" t="s">
        <v>7</v>
      </c>
      <c r="I7" s="15" t="s">
        <v>22</v>
      </c>
      <c r="J7" s="15"/>
      <c r="K7" s="15" t="s">
        <v>15</v>
      </c>
      <c r="L7" s="15" t="s">
        <v>7</v>
      </c>
      <c r="M7" s="15" t="s">
        <v>5</v>
      </c>
      <c r="N7" s="15" t="s">
        <v>7</v>
      </c>
    </row>
    <row r="8" spans="3:14" ht="12.75">
      <c r="C8" s="15" t="s">
        <v>17</v>
      </c>
      <c r="D8" s="15"/>
      <c r="E8" s="15"/>
      <c r="F8" s="15"/>
      <c r="G8" s="15" t="s">
        <v>19</v>
      </c>
      <c r="H8" s="15"/>
      <c r="I8" s="15" t="s">
        <v>19</v>
      </c>
      <c r="J8" s="15"/>
      <c r="K8" s="15" t="s">
        <v>20</v>
      </c>
      <c r="L8" s="15"/>
      <c r="M8" s="15" t="s">
        <v>6</v>
      </c>
      <c r="N8" s="15"/>
    </row>
    <row r="9" spans="3:11" ht="12.75">
      <c r="C9" s="1"/>
      <c r="E9" s="1"/>
      <c r="G9" s="1"/>
      <c r="K9" s="1"/>
    </row>
    <row r="10" spans="3:13" ht="12.75">
      <c r="C10" s="1"/>
      <c r="E10" s="1"/>
      <c r="G10" s="1"/>
      <c r="K10" s="1"/>
      <c r="M10" s="1"/>
    </row>
    <row r="11" spans="2:14" ht="12.75">
      <c r="B11" t="s">
        <v>16</v>
      </c>
      <c r="C11" s="1">
        <v>7588</v>
      </c>
      <c r="D11" s="7">
        <f>C11/C$20</f>
        <v>0.015666065872627536</v>
      </c>
      <c r="E11" s="1">
        <v>122.5</v>
      </c>
      <c r="F11" s="7">
        <f>E11/E$20</f>
        <v>0.00038573990424203684</v>
      </c>
      <c r="G11" s="1">
        <f>SUM(C11,E11)</f>
        <v>7710.5</v>
      </c>
      <c r="H11" s="7">
        <f aca="true" t="shared" si="0" ref="H11:H18">G11/G$20</f>
        <v>0.00961492298896226</v>
      </c>
      <c r="I11" s="1">
        <v>13344</v>
      </c>
      <c r="J11" s="7">
        <f aca="true" t="shared" si="1" ref="J11:J18">I11/I$20</f>
        <v>0.04383964886228489</v>
      </c>
      <c r="K11" s="1">
        <v>247132</v>
      </c>
      <c r="L11" s="7">
        <f aca="true" t="shared" si="2" ref="L11:L18">K11/K$20</f>
        <v>0.056105578342736405</v>
      </c>
      <c r="M11" s="1">
        <f>SUM(G11,I11,K11)</f>
        <v>268186.5</v>
      </c>
      <c r="N11" s="8">
        <f aca="true" t="shared" si="3" ref="N11:N18">M11/M$20</f>
        <v>0.048663152110217246</v>
      </c>
    </row>
    <row r="12" spans="2:14" ht="12.75">
      <c r="B12" s="17" t="s">
        <v>25</v>
      </c>
      <c r="C12" s="18">
        <v>6467</v>
      </c>
      <c r="D12" s="19">
        <f>C12/C$20</f>
        <v>0.013351666842156334</v>
      </c>
      <c r="E12" s="18">
        <v>95</v>
      </c>
      <c r="F12" s="19">
        <f>E12/E$20</f>
        <v>0.00029914523186117144</v>
      </c>
      <c r="G12" s="18">
        <f>SUM(C12,E12)</f>
        <v>6562</v>
      </c>
      <c r="H12" s="19">
        <f t="shared" si="0"/>
        <v>0.008182753991773602</v>
      </c>
      <c r="I12" s="18">
        <v>10861</v>
      </c>
      <c r="J12" s="19">
        <f t="shared" si="1"/>
        <v>0.035682136262985324</v>
      </c>
      <c r="K12" s="18">
        <v>174875</v>
      </c>
      <c r="L12" s="19">
        <f t="shared" si="2"/>
        <v>0.03970130542659805</v>
      </c>
      <c r="M12" s="18">
        <f aca="true" t="shared" si="4" ref="M12:M18">SUM(G12,I12,K12)</f>
        <v>192298</v>
      </c>
      <c r="N12" s="20">
        <f t="shared" si="3"/>
        <v>0.034892982400272034</v>
      </c>
    </row>
    <row r="13" spans="2:14" ht="12.75">
      <c r="B13" t="s">
        <v>0</v>
      </c>
      <c r="C13" s="1">
        <v>1408</v>
      </c>
      <c r="D13" s="7">
        <f aca="true" t="shared" si="5" ref="D13:F18">C13/C$20</f>
        <v>0.0029069347322956732</v>
      </c>
      <c r="E13" s="1">
        <v>14</v>
      </c>
      <c r="F13" s="7">
        <f t="shared" si="5"/>
        <v>4.408456048480421E-05</v>
      </c>
      <c r="G13" s="1">
        <f aca="true" t="shared" si="6" ref="G13:G18">SUM(C13,E13)</f>
        <v>1422</v>
      </c>
      <c r="H13" s="7">
        <f t="shared" si="0"/>
        <v>0.0017732209960838253</v>
      </c>
      <c r="I13" s="1">
        <v>4288</v>
      </c>
      <c r="J13" s="7">
        <f t="shared" si="1"/>
        <v>0.01408756102529059</v>
      </c>
      <c r="K13" s="1">
        <v>73672</v>
      </c>
      <c r="L13" s="7">
        <f t="shared" si="2"/>
        <v>0.01672551578778174</v>
      </c>
      <c r="M13" s="1">
        <f t="shared" si="4"/>
        <v>79382</v>
      </c>
      <c r="N13" s="8">
        <f t="shared" si="3"/>
        <v>0.014404074555629255</v>
      </c>
    </row>
    <row r="14" spans="2:14" ht="12.75">
      <c r="B14" t="s">
        <v>1</v>
      </c>
      <c r="C14" s="1">
        <v>9941</v>
      </c>
      <c r="D14" s="7">
        <f t="shared" si="5"/>
        <v>0.02052403279385745</v>
      </c>
      <c r="E14" s="1">
        <v>45</v>
      </c>
      <c r="F14" s="7">
        <f t="shared" si="5"/>
        <v>0.00014170037298687067</v>
      </c>
      <c r="G14" s="1">
        <f t="shared" si="6"/>
        <v>9986</v>
      </c>
      <c r="H14" s="7">
        <f t="shared" si="0"/>
        <v>0.012452450679952938</v>
      </c>
      <c r="I14" s="1">
        <v>25158</v>
      </c>
      <c r="J14" s="7">
        <f t="shared" si="1"/>
        <v>0.08265271928037794</v>
      </c>
      <c r="K14" s="1">
        <v>391144</v>
      </c>
      <c r="L14" s="7">
        <f t="shared" si="2"/>
        <v>0.08880015673927814</v>
      </c>
      <c r="M14" s="1">
        <f t="shared" si="4"/>
        <v>426288</v>
      </c>
      <c r="N14" s="8">
        <f t="shared" si="3"/>
        <v>0.0773510888384027</v>
      </c>
    </row>
    <row r="15" spans="2:14" ht="12.75">
      <c r="B15" t="s">
        <v>2</v>
      </c>
      <c r="C15" s="1">
        <v>29804</v>
      </c>
      <c r="D15" s="7">
        <f t="shared" si="5"/>
        <v>0.06153287127936097</v>
      </c>
      <c r="E15" s="1">
        <v>148</v>
      </c>
      <c r="F15" s="7">
        <f t="shared" si="5"/>
        <v>0.0004660367822679302</v>
      </c>
      <c r="G15" s="1">
        <f t="shared" si="6"/>
        <v>29952</v>
      </c>
      <c r="H15" s="7">
        <f t="shared" si="0"/>
        <v>0.037349870094727664</v>
      </c>
      <c r="I15" s="1">
        <v>48836</v>
      </c>
      <c r="J15" s="7">
        <f t="shared" si="1"/>
        <v>0.1604431273859821</v>
      </c>
      <c r="K15" s="1">
        <v>673178</v>
      </c>
      <c r="L15" s="7">
        <f t="shared" si="2"/>
        <v>0.15282942321353207</v>
      </c>
      <c r="M15" s="1">
        <f t="shared" si="4"/>
        <v>751966</v>
      </c>
      <c r="N15" s="8">
        <f t="shared" si="3"/>
        <v>0.1364462261885353</v>
      </c>
    </row>
    <row r="16" spans="2:14" ht="12.75">
      <c r="B16" t="s">
        <v>3</v>
      </c>
      <c r="C16" s="1">
        <v>127261</v>
      </c>
      <c r="D16" s="7">
        <f t="shared" si="5"/>
        <v>0.2627410660274714</v>
      </c>
      <c r="E16" s="1">
        <v>10340</v>
      </c>
      <c r="F16" s="7">
        <f t="shared" si="5"/>
        <v>0.03255959681520539</v>
      </c>
      <c r="G16" s="1">
        <f t="shared" si="6"/>
        <v>137601</v>
      </c>
      <c r="H16" s="7">
        <f t="shared" si="0"/>
        <v>0.17158718866535191</v>
      </c>
      <c r="I16" s="1">
        <v>114039</v>
      </c>
      <c r="J16" s="7">
        <f t="shared" si="1"/>
        <v>0.3746575027432634</v>
      </c>
      <c r="K16" s="1">
        <v>1654355</v>
      </c>
      <c r="L16" s="7">
        <f t="shared" si="2"/>
        <v>0.375582862839283</v>
      </c>
      <c r="M16" s="1">
        <f t="shared" si="4"/>
        <v>1905995</v>
      </c>
      <c r="N16" s="8">
        <f t="shared" si="3"/>
        <v>0.345847850679708</v>
      </c>
    </row>
    <row r="17" spans="2:14" ht="12.75">
      <c r="B17" t="s">
        <v>4</v>
      </c>
      <c r="C17" s="1">
        <v>280744</v>
      </c>
      <c r="D17" s="7">
        <f t="shared" si="5"/>
        <v>0.5796196622752958</v>
      </c>
      <c r="E17" s="1">
        <v>284575</v>
      </c>
      <c r="F17" s="7">
        <f t="shared" si="5"/>
        <v>0.8960974142830828</v>
      </c>
      <c r="G17" s="1">
        <f t="shared" si="6"/>
        <v>565319</v>
      </c>
      <c r="H17" s="7">
        <f t="shared" si="0"/>
        <v>0.7049476232666048</v>
      </c>
      <c r="I17" s="1">
        <v>94658</v>
      </c>
      <c r="J17" s="7">
        <f t="shared" si="1"/>
        <v>0.3109842237714451</v>
      </c>
      <c r="K17" s="1">
        <v>1318799</v>
      </c>
      <c r="L17" s="7">
        <f t="shared" si="2"/>
        <v>0.29940266988015485</v>
      </c>
      <c r="M17" s="1">
        <f t="shared" si="4"/>
        <v>1978776</v>
      </c>
      <c r="N17" s="8">
        <f t="shared" si="3"/>
        <v>0.3590541562682955</v>
      </c>
    </row>
    <row r="18" spans="2:14" ht="12.75">
      <c r="B18" s="12" t="s">
        <v>24</v>
      </c>
      <c r="C18" s="1">
        <v>27613</v>
      </c>
      <c r="D18" s="7">
        <f t="shared" si="5"/>
        <v>0.05700936701909121</v>
      </c>
      <c r="E18" s="1">
        <v>22327</v>
      </c>
      <c r="F18" s="7">
        <f t="shared" si="5"/>
        <v>0.07030542728173025</v>
      </c>
      <c r="G18" s="1">
        <f t="shared" si="6"/>
        <v>49940</v>
      </c>
      <c r="H18" s="7">
        <f t="shared" si="0"/>
        <v>0.06227472330831662</v>
      </c>
      <c r="I18" s="1">
        <v>4059</v>
      </c>
      <c r="J18" s="7">
        <f t="shared" si="1"/>
        <v>0.013335216931355993</v>
      </c>
      <c r="K18" s="1">
        <v>46487</v>
      </c>
      <c r="L18" s="7">
        <f t="shared" si="2"/>
        <v>0.010553793197233815</v>
      </c>
      <c r="M18" s="1">
        <f t="shared" si="4"/>
        <v>100486</v>
      </c>
      <c r="N18" s="8">
        <f t="shared" si="3"/>
        <v>0.01823345135921193</v>
      </c>
    </row>
    <row r="19" spans="3:14" ht="12.75">
      <c r="C19" s="1"/>
      <c r="D19" s="7"/>
      <c r="F19" s="14"/>
      <c r="G19" s="1"/>
      <c r="H19" s="7"/>
      <c r="I19" s="7"/>
      <c r="J19" s="7"/>
      <c r="K19" s="1"/>
      <c r="L19" s="7"/>
      <c r="M19" s="1"/>
      <c r="N19" s="8"/>
    </row>
    <row r="20" spans="2:16" s="4" customFormat="1" ht="12.75">
      <c r="B20" s="4" t="s">
        <v>21</v>
      </c>
      <c r="C20" s="5">
        <f aca="true" t="shared" si="7" ref="C20:N20">SUM(C11,C13:C18)</f>
        <v>484359</v>
      </c>
      <c r="D20" s="13">
        <f t="shared" si="7"/>
        <v>1</v>
      </c>
      <c r="E20" s="5">
        <f t="shared" si="7"/>
        <v>317571.5</v>
      </c>
      <c r="F20" s="13">
        <f t="shared" si="7"/>
        <v>1</v>
      </c>
      <c r="G20" s="5">
        <f t="shared" si="7"/>
        <v>801930.5</v>
      </c>
      <c r="H20" s="13">
        <f t="shared" si="7"/>
        <v>1</v>
      </c>
      <c r="I20" s="5">
        <f t="shared" si="7"/>
        <v>304382</v>
      </c>
      <c r="J20" s="13">
        <f t="shared" si="7"/>
        <v>1</v>
      </c>
      <c r="K20" s="5">
        <f t="shared" si="7"/>
        <v>4404767</v>
      </c>
      <c r="L20" s="13">
        <f t="shared" si="7"/>
        <v>1</v>
      </c>
      <c r="M20" s="5">
        <f t="shared" si="7"/>
        <v>5511079.5</v>
      </c>
      <c r="N20" s="13">
        <f t="shared" si="7"/>
        <v>1</v>
      </c>
      <c r="P20" s="5"/>
    </row>
    <row r="22" spans="2:14" ht="12.75">
      <c r="B22" s="9" t="s">
        <v>23</v>
      </c>
      <c r="C22" s="9"/>
      <c r="D22" s="10">
        <f>SUM(D11,D13:D14)</f>
        <v>0.03909703339878066</v>
      </c>
      <c r="E22" s="10"/>
      <c r="F22" s="10">
        <f aca="true" t="shared" si="8" ref="F22:N22">SUM(F11,F13:F14)</f>
        <v>0.0005715248377137117</v>
      </c>
      <c r="G22" s="10"/>
      <c r="H22" s="10">
        <f t="shared" si="8"/>
        <v>0.023840594664999024</v>
      </c>
      <c r="I22" s="10"/>
      <c r="J22" s="10">
        <f t="shared" si="8"/>
        <v>0.14057992916795342</v>
      </c>
      <c r="K22" s="10"/>
      <c r="L22" s="10">
        <f t="shared" si="8"/>
        <v>0.1616312508697963</v>
      </c>
      <c r="M22" s="10"/>
      <c r="N22" s="10">
        <f t="shared" si="8"/>
        <v>0.1404183155042492</v>
      </c>
    </row>
    <row r="27" ht="12.75">
      <c r="B27" s="3" t="s">
        <v>11</v>
      </c>
    </row>
    <row r="28" ht="12.75">
      <c r="B28" s="3" t="s">
        <v>10</v>
      </c>
    </row>
    <row r="32" spans="4:12" ht="12.75">
      <c r="D32" s="16"/>
      <c r="E32" s="16"/>
      <c r="F32" s="16"/>
      <c r="G32" s="16"/>
      <c r="H32" s="16"/>
      <c r="I32" s="16"/>
      <c r="L32" s="16"/>
    </row>
    <row r="33" spans="4:12" ht="12.75">
      <c r="D33" s="16"/>
      <c r="E33" s="16"/>
      <c r="F33" s="16"/>
      <c r="G33" s="16"/>
      <c r="H33" s="16"/>
      <c r="I33" s="16"/>
      <c r="L33" s="16"/>
    </row>
    <row r="34" spans="4:12" ht="12.75">
      <c r="D34" s="16"/>
      <c r="E34" s="16"/>
      <c r="F34" s="16"/>
      <c r="G34" s="16"/>
      <c r="H34" s="16"/>
      <c r="I34" s="16"/>
      <c r="L34" s="16"/>
    </row>
    <row r="35" spans="4:12" ht="12.75">
      <c r="D35" s="16"/>
      <c r="E35" s="16"/>
      <c r="F35" s="16"/>
      <c r="G35" s="16"/>
      <c r="H35" s="16"/>
      <c r="I35" s="16"/>
      <c r="L35" s="16"/>
    </row>
    <row r="36" spans="4:12" ht="12.75">
      <c r="D36" s="16"/>
      <c r="E36" s="16"/>
      <c r="F36" s="16"/>
      <c r="G36" s="16"/>
      <c r="H36" s="16"/>
      <c r="I36" s="16"/>
      <c r="L36" s="16"/>
    </row>
    <row r="37" spans="4:12" ht="12.75">
      <c r="D37" s="16"/>
      <c r="E37" s="16"/>
      <c r="F37" s="16"/>
      <c r="G37" s="16"/>
      <c r="H37" s="16"/>
      <c r="I37" s="16"/>
      <c r="L37" s="16"/>
    </row>
    <row r="38" spans="4:12" ht="12.75">
      <c r="D38" s="16"/>
      <c r="E38" s="16"/>
      <c r="F38" s="16"/>
      <c r="G38" s="16"/>
      <c r="H38" s="16"/>
      <c r="I38" s="16"/>
      <c r="L38" s="16"/>
    </row>
    <row r="39" spans="4:9" ht="12.75">
      <c r="D39" s="16"/>
      <c r="E39" s="16"/>
      <c r="F39" s="16"/>
      <c r="G39" s="16"/>
      <c r="H39" s="16"/>
      <c r="I39" s="1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H1">
      <selection activeCell="K24" sqref="K24"/>
    </sheetView>
  </sheetViews>
  <sheetFormatPr defaultColWidth="9.140625" defaultRowHeight="12.75"/>
  <cols>
    <col min="1" max="1" width="3.28125" style="0" customWidth="1"/>
    <col min="2" max="2" width="20.57421875" style="0" customWidth="1"/>
    <col min="3" max="3" width="13.8515625" style="0" customWidth="1"/>
    <col min="5" max="5" width="10.7109375" style="0" customWidth="1"/>
    <col min="7" max="7" width="16.00390625" style="0" bestFit="1" customWidth="1"/>
    <col min="9" max="9" width="16.00390625" style="0" bestFit="1" customWidth="1"/>
    <col min="11" max="11" width="12.7109375" style="0" bestFit="1" customWidth="1"/>
    <col min="12" max="12" width="12.7109375" style="0" customWidth="1"/>
    <col min="13" max="13" width="11.8515625" style="0" customWidth="1"/>
  </cols>
  <sheetData>
    <row r="1" spans="1:2" ht="13.5">
      <c r="A1" s="2" t="s">
        <v>12</v>
      </c>
      <c r="B1" s="2" t="s">
        <v>8</v>
      </c>
    </row>
    <row r="2" spans="1:2" ht="13.5">
      <c r="A2" s="2"/>
      <c r="B2" s="2" t="s">
        <v>9</v>
      </c>
    </row>
    <row r="3" spans="1:2" ht="13.5">
      <c r="A3" s="2"/>
      <c r="B3" s="11">
        <v>2013</v>
      </c>
    </row>
    <row r="7" spans="2:14" ht="12.75">
      <c r="B7" s="6"/>
      <c r="C7" s="15" t="s">
        <v>18</v>
      </c>
      <c r="D7" s="15" t="s">
        <v>7</v>
      </c>
      <c r="E7" s="15" t="s">
        <v>13</v>
      </c>
      <c r="F7" s="15" t="s">
        <v>7</v>
      </c>
      <c r="G7" s="15" t="s">
        <v>14</v>
      </c>
      <c r="H7" s="15" t="s">
        <v>7</v>
      </c>
      <c r="I7" s="15" t="s">
        <v>22</v>
      </c>
      <c r="J7" s="15"/>
      <c r="K7" s="15" t="s">
        <v>15</v>
      </c>
      <c r="L7" s="15" t="s">
        <v>7</v>
      </c>
      <c r="M7" s="15" t="s">
        <v>5</v>
      </c>
      <c r="N7" s="15" t="s">
        <v>7</v>
      </c>
    </row>
    <row r="8" spans="3:14" ht="12.75">
      <c r="C8" s="15" t="s">
        <v>17</v>
      </c>
      <c r="D8" s="15"/>
      <c r="E8" s="15"/>
      <c r="F8" s="15"/>
      <c r="G8" s="15" t="s">
        <v>19</v>
      </c>
      <c r="H8" s="15"/>
      <c r="I8" s="15" t="s">
        <v>19</v>
      </c>
      <c r="J8" s="15"/>
      <c r="K8" s="15" t="s">
        <v>20</v>
      </c>
      <c r="L8" s="15"/>
      <c r="M8" s="15" t="s">
        <v>6</v>
      </c>
      <c r="N8" s="15"/>
    </row>
    <row r="9" spans="3:11" ht="12.75">
      <c r="C9" s="1"/>
      <c r="E9" s="1"/>
      <c r="G9" s="1"/>
      <c r="K9" s="1"/>
    </row>
    <row r="10" spans="3:13" ht="12.75">
      <c r="C10" s="1"/>
      <c r="E10" s="1"/>
      <c r="G10" s="1"/>
      <c r="K10" s="1"/>
      <c r="M10" s="1"/>
    </row>
    <row r="11" spans="2:14" ht="12.75">
      <c r="B11" t="s">
        <v>16</v>
      </c>
      <c r="C11" s="1">
        <v>8185</v>
      </c>
      <c r="D11" s="7">
        <f>C11/C$19</f>
        <v>0.01717556851446546</v>
      </c>
      <c r="E11" s="1">
        <v>126</v>
      </c>
      <c r="F11" s="7">
        <f>E11/E$19</f>
        <v>0.0004082135151071399</v>
      </c>
      <c r="G11" s="1">
        <f>SUM(C11,E11)</f>
        <v>8311</v>
      </c>
      <c r="H11" s="7">
        <f aca="true" t="shared" si="0" ref="H11:H17">G11/G$19</f>
        <v>0.010584416163298782</v>
      </c>
      <c r="I11" s="1">
        <v>15645</v>
      </c>
      <c r="J11" s="7">
        <f aca="true" t="shared" si="1" ref="J11:J17">I11/I$19</f>
        <v>0.04960666622275914</v>
      </c>
      <c r="K11" s="1">
        <v>245678</v>
      </c>
      <c r="L11" s="7">
        <f aca="true" t="shared" si="2" ref="L11:L17">K11/K$19</f>
        <v>0.056618231504725634</v>
      </c>
      <c r="M11" s="1">
        <f>SUM(G11,I11,K11)</f>
        <v>269634</v>
      </c>
      <c r="N11" s="8">
        <f aca="true" t="shared" si="3" ref="N11:N17">M11/M$19</f>
        <v>0.049566941401284426</v>
      </c>
    </row>
    <row r="12" spans="2:14" ht="12.75">
      <c r="B12" t="s">
        <v>0</v>
      </c>
      <c r="C12" s="1">
        <v>1864</v>
      </c>
      <c r="D12" s="7">
        <f aca="true" t="shared" si="4" ref="D12:F17">C12/C$19</f>
        <v>0.003911455065481199</v>
      </c>
      <c r="E12" s="1">
        <v>15</v>
      </c>
      <c r="F12" s="7">
        <f t="shared" si="4"/>
        <v>4.859684703656427E-05</v>
      </c>
      <c r="G12" s="1">
        <f aca="true" t="shared" si="5" ref="G12:G17">SUM(C12,E12)</f>
        <v>1879</v>
      </c>
      <c r="H12" s="7">
        <f t="shared" si="0"/>
        <v>0.0023929873626324645</v>
      </c>
      <c r="I12" s="1">
        <v>5690</v>
      </c>
      <c r="J12" s="7">
        <f t="shared" si="1"/>
        <v>0.01804167023378073</v>
      </c>
      <c r="K12" s="1">
        <v>91944</v>
      </c>
      <c r="L12" s="7">
        <f t="shared" si="2"/>
        <v>0.021189144642460838</v>
      </c>
      <c r="M12" s="1">
        <f aca="true" t="shared" si="6" ref="M12:M17">SUM(G12,I12,K12)</f>
        <v>99513</v>
      </c>
      <c r="N12" s="8">
        <f t="shared" si="3"/>
        <v>0.018293520252141853</v>
      </c>
    </row>
    <row r="13" spans="2:14" ht="12.75">
      <c r="B13" t="s">
        <v>1</v>
      </c>
      <c r="C13" s="1">
        <v>12537</v>
      </c>
      <c r="D13" s="7">
        <f t="shared" si="4"/>
        <v>0.026307892787520278</v>
      </c>
      <c r="E13" s="1">
        <v>62</v>
      </c>
      <c r="F13" s="7">
        <f t="shared" si="4"/>
        <v>0.0002008669677511323</v>
      </c>
      <c r="G13" s="1">
        <f t="shared" si="5"/>
        <v>12599</v>
      </c>
      <c r="H13" s="7">
        <f t="shared" si="0"/>
        <v>0.016045368697076328</v>
      </c>
      <c r="I13" s="1">
        <v>30988</v>
      </c>
      <c r="J13" s="7">
        <f t="shared" si="1"/>
        <v>0.09825576049286419</v>
      </c>
      <c r="K13" s="1">
        <v>466348</v>
      </c>
      <c r="L13" s="7">
        <f t="shared" si="2"/>
        <v>0.10747319265773</v>
      </c>
      <c r="M13" s="1">
        <f t="shared" si="6"/>
        <v>509935</v>
      </c>
      <c r="N13" s="8">
        <f t="shared" si="3"/>
        <v>0.09374158401189751</v>
      </c>
    </row>
    <row r="14" spans="2:14" ht="12.75">
      <c r="B14" t="s">
        <v>2</v>
      </c>
      <c r="C14" s="1">
        <v>36993</v>
      </c>
      <c r="D14" s="7">
        <f t="shared" si="4"/>
        <v>0.07762685474106545</v>
      </c>
      <c r="E14" s="1">
        <v>241</v>
      </c>
      <c r="F14" s="7">
        <f t="shared" si="4"/>
        <v>0.0007807893423874659</v>
      </c>
      <c r="G14" s="1">
        <f t="shared" si="5"/>
        <v>37234</v>
      </c>
      <c r="H14" s="7">
        <f t="shared" si="0"/>
        <v>0.04741910136256369</v>
      </c>
      <c r="I14" s="1">
        <v>55594</v>
      </c>
      <c r="J14" s="7">
        <f t="shared" si="1"/>
        <v>0.17627567925778662</v>
      </c>
      <c r="K14" s="1">
        <v>744205</v>
      </c>
      <c r="L14" s="7">
        <f t="shared" si="2"/>
        <v>0.171507302147422</v>
      </c>
      <c r="M14" s="1">
        <f t="shared" si="6"/>
        <v>837033</v>
      </c>
      <c r="N14" s="8">
        <f t="shared" si="3"/>
        <v>0.1538721587853954</v>
      </c>
    </row>
    <row r="15" spans="2:14" ht="12.75">
      <c r="B15" t="s">
        <v>3</v>
      </c>
      <c r="C15" s="1">
        <v>158974</v>
      </c>
      <c r="D15" s="7">
        <f t="shared" si="4"/>
        <v>0.3335942368990387</v>
      </c>
      <c r="E15" s="1">
        <v>28107</v>
      </c>
      <c r="F15" s="7">
        <f t="shared" si="4"/>
        <v>0.09106077197711412</v>
      </c>
      <c r="G15" s="1">
        <f t="shared" si="5"/>
        <v>187081</v>
      </c>
      <c r="H15" s="7">
        <f t="shared" si="0"/>
        <v>0.2382557045176392</v>
      </c>
      <c r="I15" s="1">
        <v>123978</v>
      </c>
      <c r="J15" s="7">
        <f t="shared" si="1"/>
        <v>0.39310548194089057</v>
      </c>
      <c r="K15" s="1">
        <v>1713428</v>
      </c>
      <c r="L15" s="7">
        <f t="shared" si="2"/>
        <v>0.3948715927786739</v>
      </c>
      <c r="M15" s="1">
        <f t="shared" si="6"/>
        <v>2024487</v>
      </c>
      <c r="N15" s="8">
        <f t="shared" si="3"/>
        <v>0.372162370089314</v>
      </c>
    </row>
    <row r="16" spans="2:14" ht="12.75">
      <c r="B16" t="s">
        <v>4</v>
      </c>
      <c r="C16" s="1">
        <v>251397</v>
      </c>
      <c r="D16" s="7">
        <f t="shared" si="4"/>
        <v>0.5275365177557817</v>
      </c>
      <c r="E16" s="1">
        <v>277196</v>
      </c>
      <c r="F16" s="7">
        <f t="shared" si="4"/>
        <v>0.8980567740764979</v>
      </c>
      <c r="G16" s="1">
        <f t="shared" si="5"/>
        <v>528593</v>
      </c>
      <c r="H16" s="7">
        <f t="shared" si="0"/>
        <v>0.6731859334624706</v>
      </c>
      <c r="I16" s="1">
        <v>82412</v>
      </c>
      <c r="J16" s="7">
        <f t="shared" si="1"/>
        <v>0.261309336960692</v>
      </c>
      <c r="K16" s="1">
        <v>1068825</v>
      </c>
      <c r="L16" s="7">
        <f t="shared" si="2"/>
        <v>0.2463182754989799</v>
      </c>
      <c r="M16" s="1">
        <f t="shared" si="6"/>
        <v>1679830</v>
      </c>
      <c r="N16" s="8">
        <f t="shared" si="3"/>
        <v>0.30880391632405263</v>
      </c>
    </row>
    <row r="17" spans="2:14" ht="12.75">
      <c r="B17" s="12" t="s">
        <v>24</v>
      </c>
      <c r="C17" s="1">
        <v>6599</v>
      </c>
      <c r="D17" s="7">
        <f t="shared" si="4"/>
        <v>0.013847474236647228</v>
      </c>
      <c r="E17" s="1">
        <v>2915</v>
      </c>
      <c r="F17" s="7">
        <f t="shared" si="4"/>
        <v>0.009443987274105656</v>
      </c>
      <c r="G17" s="1">
        <f t="shared" si="5"/>
        <v>9514</v>
      </c>
      <c r="H17" s="7">
        <f t="shared" si="0"/>
        <v>0.012116488434318928</v>
      </c>
      <c r="I17" s="1">
        <v>1074</v>
      </c>
      <c r="J17" s="7">
        <f t="shared" si="1"/>
        <v>0.003405404891226802</v>
      </c>
      <c r="K17" s="1">
        <v>8775</v>
      </c>
      <c r="L17" s="7">
        <f t="shared" si="2"/>
        <v>0.0020222607700077643</v>
      </c>
      <c r="M17" s="1">
        <f t="shared" si="6"/>
        <v>19363</v>
      </c>
      <c r="N17" s="8">
        <f t="shared" si="3"/>
        <v>0.003559509135914129</v>
      </c>
    </row>
    <row r="18" spans="3:14" ht="12.75">
      <c r="C18" s="1"/>
      <c r="D18" s="7"/>
      <c r="F18" s="14"/>
      <c r="G18" s="1"/>
      <c r="H18" s="7"/>
      <c r="I18" s="7"/>
      <c r="J18" s="7"/>
      <c r="K18" s="1"/>
      <c r="L18" s="7"/>
      <c r="M18" s="1"/>
      <c r="N18" s="8"/>
    </row>
    <row r="19" spans="2:16" s="4" customFormat="1" ht="12.75">
      <c r="B19" s="4" t="s">
        <v>21</v>
      </c>
      <c r="C19" s="5">
        <f>SUM(C11:C17)</f>
        <v>476549</v>
      </c>
      <c r="D19" s="13">
        <f aca="true" t="shared" si="7" ref="D19:N19">SUM(D11:D17)</f>
        <v>1</v>
      </c>
      <c r="E19" s="5">
        <f t="shared" si="7"/>
        <v>308662</v>
      </c>
      <c r="F19" s="13">
        <f t="shared" si="7"/>
        <v>1</v>
      </c>
      <c r="G19" s="5">
        <f t="shared" si="7"/>
        <v>785211</v>
      </c>
      <c r="H19" s="13">
        <f t="shared" si="7"/>
        <v>0.9999999999999999</v>
      </c>
      <c r="I19" s="5">
        <f t="shared" si="7"/>
        <v>315381</v>
      </c>
      <c r="J19" s="13">
        <f t="shared" si="7"/>
        <v>0.9999999999999999</v>
      </c>
      <c r="K19" s="5">
        <f t="shared" si="7"/>
        <v>4339203</v>
      </c>
      <c r="L19" s="13">
        <f t="shared" si="7"/>
        <v>1</v>
      </c>
      <c r="M19" s="5">
        <f>SUM(M11:M17)</f>
        <v>5439795</v>
      </c>
      <c r="N19" s="13">
        <f t="shared" si="7"/>
        <v>0.9999999999999999</v>
      </c>
      <c r="P19" s="5"/>
    </row>
    <row r="21" spans="2:14" ht="12.75">
      <c r="B21" s="9" t="s">
        <v>23</v>
      </c>
      <c r="C21" s="9"/>
      <c r="D21" s="10">
        <f>SUM(D11:D13)</f>
        <v>0.047394916367466934</v>
      </c>
      <c r="E21" s="10"/>
      <c r="F21" s="10">
        <f>SUM(F11:F13)</f>
        <v>0.0006576773298948364</v>
      </c>
      <c r="G21" s="10"/>
      <c r="H21" s="10">
        <f>SUM(H11:H13)</f>
        <v>0.029022772223007573</v>
      </c>
      <c r="I21" s="10"/>
      <c r="J21" s="10">
        <f>SUM(J11:J13)</f>
        <v>0.16590409694940406</v>
      </c>
      <c r="K21" s="10"/>
      <c r="L21" s="10">
        <f>SUM(L11:L13)</f>
        <v>0.18528056880491647</v>
      </c>
      <c r="M21" s="10"/>
      <c r="N21" s="10">
        <f>SUM(N11:N13)</f>
        <v>0.1616020456653238</v>
      </c>
    </row>
    <row r="26" ht="12.75">
      <c r="B26" s="3" t="s">
        <v>11</v>
      </c>
    </row>
    <row r="27" ht="12.75">
      <c r="B27" s="3" t="s">
        <v>10</v>
      </c>
    </row>
    <row r="31" spans="4:12" ht="12.75">
      <c r="D31" s="16"/>
      <c r="E31" s="16"/>
      <c r="F31" s="16"/>
      <c r="G31" s="16"/>
      <c r="H31" s="16"/>
      <c r="I31" s="16"/>
      <c r="L31" s="16"/>
    </row>
    <row r="32" spans="4:12" ht="12.75">
      <c r="D32" s="16"/>
      <c r="E32" s="16"/>
      <c r="F32" s="16"/>
      <c r="G32" s="16"/>
      <c r="H32" s="16"/>
      <c r="I32" s="16"/>
      <c r="L32" s="16"/>
    </row>
    <row r="33" spans="4:12" ht="12.75">
      <c r="D33" s="16"/>
      <c r="E33" s="16"/>
      <c r="F33" s="16"/>
      <c r="G33" s="16"/>
      <c r="H33" s="16"/>
      <c r="I33" s="16"/>
      <c r="L33" s="16"/>
    </row>
    <row r="34" spans="4:12" ht="12.75">
      <c r="D34" s="16"/>
      <c r="E34" s="16"/>
      <c r="F34" s="16"/>
      <c r="G34" s="16"/>
      <c r="H34" s="16"/>
      <c r="I34" s="16"/>
      <c r="L34" s="16"/>
    </row>
    <row r="35" spans="4:12" ht="12.75">
      <c r="D35" s="16"/>
      <c r="E35" s="16"/>
      <c r="F35" s="16"/>
      <c r="G35" s="16"/>
      <c r="H35" s="16"/>
      <c r="I35" s="16"/>
      <c r="L35" s="16"/>
    </row>
    <row r="36" spans="4:12" ht="12.75">
      <c r="D36" s="16"/>
      <c r="E36" s="16"/>
      <c r="F36" s="16"/>
      <c r="G36" s="16"/>
      <c r="H36" s="16"/>
      <c r="I36" s="16"/>
      <c r="L36" s="16"/>
    </row>
    <row r="37" spans="4:12" ht="12.75">
      <c r="D37" s="16"/>
      <c r="E37" s="16"/>
      <c r="F37" s="16"/>
      <c r="G37" s="16"/>
      <c r="H37" s="16"/>
      <c r="I37" s="16"/>
      <c r="L37" s="16"/>
    </row>
    <row r="38" spans="4:9" ht="12.75">
      <c r="D38" s="16"/>
      <c r="E38" s="16"/>
      <c r="F38" s="16"/>
      <c r="G38" s="16"/>
      <c r="H38" s="16"/>
      <c r="I38" s="1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G1">
      <selection activeCell="L17" sqref="L17"/>
    </sheetView>
  </sheetViews>
  <sheetFormatPr defaultColWidth="11.421875" defaultRowHeight="12.75"/>
  <sheetData>
    <row r="1" spans="1:2" ht="13.5">
      <c r="A1" s="2" t="s">
        <v>12</v>
      </c>
      <c r="B1" s="2" t="s">
        <v>8</v>
      </c>
    </row>
    <row r="2" spans="1:2" ht="13.5">
      <c r="A2" s="2"/>
      <c r="B2" s="2" t="s">
        <v>9</v>
      </c>
    </row>
    <row r="3" spans="1:2" ht="13.5">
      <c r="A3" s="2"/>
      <c r="B3" s="11">
        <v>2012</v>
      </c>
    </row>
    <row r="7" spans="2:14" ht="12.75">
      <c r="B7" s="6"/>
      <c r="C7" s="15" t="s">
        <v>18</v>
      </c>
      <c r="D7" s="15" t="s">
        <v>7</v>
      </c>
      <c r="E7" s="15" t="s">
        <v>13</v>
      </c>
      <c r="F7" s="15" t="s">
        <v>7</v>
      </c>
      <c r="G7" s="15" t="s">
        <v>14</v>
      </c>
      <c r="H7" s="15" t="s">
        <v>7</v>
      </c>
      <c r="I7" s="15" t="s">
        <v>22</v>
      </c>
      <c r="J7" s="15"/>
      <c r="K7" s="15" t="s">
        <v>15</v>
      </c>
      <c r="L7" s="15" t="s">
        <v>7</v>
      </c>
      <c r="M7" s="15" t="s">
        <v>5</v>
      </c>
      <c r="N7" s="15" t="s">
        <v>7</v>
      </c>
    </row>
    <row r="8" spans="3:14" ht="12.75">
      <c r="C8" s="15" t="s">
        <v>17</v>
      </c>
      <c r="D8" s="15"/>
      <c r="E8" s="15"/>
      <c r="F8" s="15"/>
      <c r="G8" s="15" t="s">
        <v>19</v>
      </c>
      <c r="H8" s="15"/>
      <c r="I8" s="15" t="s">
        <v>19</v>
      </c>
      <c r="J8" s="15"/>
      <c r="K8" s="15" t="s">
        <v>20</v>
      </c>
      <c r="L8" s="15"/>
      <c r="M8" s="15" t="s">
        <v>6</v>
      </c>
      <c r="N8" s="15"/>
    </row>
    <row r="9" spans="3:11" ht="12.75">
      <c r="C9" s="1"/>
      <c r="E9" s="1"/>
      <c r="G9" s="1"/>
      <c r="K9" s="1"/>
    </row>
    <row r="10" spans="3:13" ht="12.75">
      <c r="C10" s="1"/>
      <c r="E10" s="1"/>
      <c r="G10" s="1"/>
      <c r="K10" s="1"/>
      <c r="M10" s="1"/>
    </row>
    <row r="11" spans="2:14" ht="12.75">
      <c r="B11" t="s">
        <v>16</v>
      </c>
      <c r="C11" s="1">
        <v>8918</v>
      </c>
      <c r="D11" s="7">
        <f>C11/C$19</f>
        <v>0.018856275346445472</v>
      </c>
      <c r="E11" s="1">
        <v>132</v>
      </c>
      <c r="F11" s="7">
        <f>E11/E$19</f>
        <v>0.0004357384776882093</v>
      </c>
      <c r="G11" s="1">
        <f>SUM(C11,E11)</f>
        <v>9050</v>
      </c>
      <c r="H11" s="7">
        <f aca="true" t="shared" si="0" ref="H11:H17">G11/G$19</f>
        <v>0.01166417487240295</v>
      </c>
      <c r="I11" s="1">
        <v>18440</v>
      </c>
      <c r="J11" s="7">
        <f aca="true" t="shared" si="1" ref="J11:J17">I11/I$19</f>
        <v>0.05738738037812184</v>
      </c>
      <c r="K11" s="1">
        <v>255284</v>
      </c>
      <c r="L11" s="7">
        <f aca="true" t="shared" si="2" ref="L11:L17">K11/K$19</f>
        <v>0.05942775839018666</v>
      </c>
      <c r="M11" s="1">
        <f>SUM(G11,I11,K11)</f>
        <v>282774</v>
      </c>
      <c r="N11" s="8">
        <f aca="true" t="shared" si="3" ref="N11:N17">M11/M$19</f>
        <v>0.05243441942640223</v>
      </c>
    </row>
    <row r="12" spans="2:14" ht="12.75">
      <c r="B12" t="s">
        <v>0</v>
      </c>
      <c r="C12" s="1">
        <v>2646</v>
      </c>
      <c r="D12" s="7">
        <f aca="true" t="shared" si="4" ref="D12:F17">C12/C$19</f>
        <v>0.005594719058835469</v>
      </c>
      <c r="E12" s="1">
        <v>18</v>
      </c>
      <c r="F12" s="7">
        <f t="shared" si="4"/>
        <v>5.9418883321119455E-05</v>
      </c>
      <c r="G12" s="1">
        <f aca="true" t="shared" si="5" ref="G12:G17">SUM(C12,E12)</f>
        <v>2664</v>
      </c>
      <c r="H12" s="7">
        <f t="shared" si="0"/>
        <v>0.003433520647522813</v>
      </c>
      <c r="I12" s="1">
        <v>7827</v>
      </c>
      <c r="J12" s="7">
        <f t="shared" si="1"/>
        <v>0.02435851552166809</v>
      </c>
      <c r="K12" s="1">
        <v>118332</v>
      </c>
      <c r="L12" s="7">
        <f t="shared" si="2"/>
        <v>0.027546597146031745</v>
      </c>
      <c r="M12" s="1">
        <f aca="true" t="shared" si="6" ref="M12:M17">SUM(G12,I12,K12)</f>
        <v>128823</v>
      </c>
      <c r="N12" s="8">
        <f t="shared" si="3"/>
        <v>0.023887483339229968</v>
      </c>
    </row>
    <row r="13" spans="2:14" ht="12.75">
      <c r="B13" t="s">
        <v>1</v>
      </c>
      <c r="C13" s="1">
        <v>16499</v>
      </c>
      <c r="D13" s="7">
        <f t="shared" si="4"/>
        <v>0.03488558947533122</v>
      </c>
      <c r="E13" s="1">
        <v>84</v>
      </c>
      <c r="F13" s="7">
        <f t="shared" si="4"/>
        <v>0.0002772881221652241</v>
      </c>
      <c r="G13" s="1">
        <f t="shared" si="5"/>
        <v>16583</v>
      </c>
      <c r="H13" s="7">
        <f t="shared" si="0"/>
        <v>0.02137315048718874</v>
      </c>
      <c r="I13" s="1">
        <v>37864</v>
      </c>
      <c r="J13" s="7">
        <f t="shared" si="1"/>
        <v>0.11783708083715864</v>
      </c>
      <c r="K13" s="1">
        <v>561629</v>
      </c>
      <c r="L13" s="7">
        <f t="shared" si="2"/>
        <v>0.13074204617963578</v>
      </c>
      <c r="M13" s="1">
        <f t="shared" si="6"/>
        <v>616076</v>
      </c>
      <c r="N13" s="8">
        <f t="shared" si="3"/>
        <v>0.11423818095914115</v>
      </c>
    </row>
    <row r="14" spans="2:14" ht="12.75">
      <c r="B14" t="s">
        <v>2</v>
      </c>
      <c r="C14" s="1">
        <v>46964</v>
      </c>
      <c r="D14" s="7">
        <f t="shared" si="4"/>
        <v>0.09930097727858994</v>
      </c>
      <c r="E14" s="1">
        <v>467</v>
      </c>
      <c r="F14" s="7">
        <f t="shared" si="4"/>
        <v>0.0015415899172757101</v>
      </c>
      <c r="G14" s="1">
        <f t="shared" si="5"/>
        <v>47431</v>
      </c>
      <c r="H14" s="7">
        <f t="shared" si="0"/>
        <v>0.061131876063308756</v>
      </c>
      <c r="I14" s="1">
        <v>61681</v>
      </c>
      <c r="J14" s="7">
        <f t="shared" si="1"/>
        <v>0.19195829767369485</v>
      </c>
      <c r="K14" s="1">
        <v>819148</v>
      </c>
      <c r="L14" s="7">
        <f t="shared" si="2"/>
        <v>0.19069009193605796</v>
      </c>
      <c r="M14" s="1">
        <f t="shared" si="6"/>
        <v>928260</v>
      </c>
      <c r="N14" s="8">
        <f t="shared" si="3"/>
        <v>0.17212605889067642</v>
      </c>
    </row>
    <row r="15" spans="2:14" ht="12.75">
      <c r="B15" t="s">
        <v>3</v>
      </c>
      <c r="C15" s="1">
        <v>195152</v>
      </c>
      <c r="D15" s="7">
        <f t="shared" si="4"/>
        <v>0.41263061744892654</v>
      </c>
      <c r="E15" s="1">
        <v>63649</v>
      </c>
      <c r="F15" s="7">
        <f t="shared" si="4"/>
        <v>0.21010847247255177</v>
      </c>
      <c r="G15" s="1">
        <f t="shared" si="5"/>
        <v>258801</v>
      </c>
      <c r="H15" s="7">
        <f t="shared" si="0"/>
        <v>0.3335580244367686</v>
      </c>
      <c r="I15" s="1">
        <v>130923</v>
      </c>
      <c r="J15" s="7">
        <f t="shared" si="1"/>
        <v>0.4074472885707617</v>
      </c>
      <c r="K15" s="1">
        <v>1753122</v>
      </c>
      <c r="L15" s="7">
        <f t="shared" si="2"/>
        <v>0.4081106165859232</v>
      </c>
      <c r="M15" s="1">
        <f t="shared" si="6"/>
        <v>2142846</v>
      </c>
      <c r="N15" s="8">
        <f t="shared" si="3"/>
        <v>0.3973451800030707</v>
      </c>
    </row>
    <row r="16" spans="2:14" ht="12.75">
      <c r="B16" t="s">
        <v>4</v>
      </c>
      <c r="C16" s="1">
        <v>201227</v>
      </c>
      <c r="D16" s="7">
        <f t="shared" si="4"/>
        <v>0.42547563569625285</v>
      </c>
      <c r="E16" s="1">
        <v>238176</v>
      </c>
      <c r="F16" s="7">
        <f t="shared" si="4"/>
        <v>0.7862306641050526</v>
      </c>
      <c r="G16" s="1">
        <f t="shared" si="5"/>
        <v>439403</v>
      </c>
      <c r="H16" s="7">
        <f t="shared" si="0"/>
        <v>0.5663285559622622</v>
      </c>
      <c r="I16" s="1">
        <v>64361</v>
      </c>
      <c r="J16" s="7">
        <f t="shared" si="1"/>
        <v>0.2002987629347234</v>
      </c>
      <c r="K16" s="1">
        <v>787273</v>
      </c>
      <c r="L16" s="7">
        <f t="shared" si="2"/>
        <v>0.18326988620954474</v>
      </c>
      <c r="M16" s="1">
        <f t="shared" si="6"/>
        <v>1291037</v>
      </c>
      <c r="N16" s="8">
        <f t="shared" si="3"/>
        <v>0.2393953317950167</v>
      </c>
    </row>
    <row r="17" spans="2:14" ht="12.75">
      <c r="B17" s="12" t="s">
        <v>24</v>
      </c>
      <c r="C17" s="1">
        <v>1540</v>
      </c>
      <c r="D17" s="7">
        <f t="shared" si="4"/>
        <v>0.003256185695618527</v>
      </c>
      <c r="E17" s="1">
        <v>408</v>
      </c>
      <c r="F17" s="7">
        <f t="shared" si="4"/>
        <v>0.0013468280219453743</v>
      </c>
      <c r="G17" s="1">
        <f t="shared" si="5"/>
        <v>1948</v>
      </c>
      <c r="H17" s="7">
        <f t="shared" si="0"/>
        <v>0.0025106975305459606</v>
      </c>
      <c r="I17" s="1">
        <v>229</v>
      </c>
      <c r="J17" s="7">
        <f t="shared" si="1"/>
        <v>0.0007126740838714697</v>
      </c>
      <c r="K17" s="1">
        <v>915</v>
      </c>
      <c r="L17" s="7">
        <f t="shared" si="2"/>
        <v>0.00021300355261990878</v>
      </c>
      <c r="M17" s="1">
        <f t="shared" si="6"/>
        <v>3092</v>
      </c>
      <c r="N17" s="8">
        <f t="shared" si="3"/>
        <v>0.0005733455864628137</v>
      </c>
    </row>
    <row r="18" spans="3:14" ht="12.75">
      <c r="C18" s="1"/>
      <c r="D18" s="7"/>
      <c r="F18" s="14"/>
      <c r="G18" s="1"/>
      <c r="H18" s="7"/>
      <c r="I18" s="7"/>
      <c r="J18" s="7"/>
      <c r="K18" s="1"/>
      <c r="L18" s="7"/>
      <c r="M18" s="1"/>
      <c r="N18" s="8"/>
    </row>
    <row r="19" spans="2:14" s="4" customFormat="1" ht="12.75">
      <c r="B19" s="4" t="s">
        <v>21</v>
      </c>
      <c r="C19" s="5">
        <f>SUM(C11:C17)</f>
        <v>472946</v>
      </c>
      <c r="D19" s="13">
        <f aca="true" t="shared" si="7" ref="D19:N19">SUM(D11:D17)</f>
        <v>0.9999999999999999</v>
      </c>
      <c r="E19" s="5">
        <f t="shared" si="7"/>
        <v>302934</v>
      </c>
      <c r="F19" s="13">
        <f t="shared" si="7"/>
        <v>1</v>
      </c>
      <c r="G19" s="5">
        <f t="shared" si="7"/>
        <v>775880</v>
      </c>
      <c r="H19" s="13">
        <f t="shared" si="7"/>
        <v>1</v>
      </c>
      <c r="I19" s="5">
        <f t="shared" si="7"/>
        <v>321325</v>
      </c>
      <c r="J19" s="13">
        <f t="shared" si="7"/>
        <v>0.9999999999999999</v>
      </c>
      <c r="K19" s="5">
        <f t="shared" si="7"/>
        <v>4295703</v>
      </c>
      <c r="L19" s="13">
        <f t="shared" si="7"/>
        <v>1</v>
      </c>
      <c r="M19" s="5">
        <f t="shared" si="7"/>
        <v>5392908</v>
      </c>
      <c r="N19" s="13">
        <f t="shared" si="7"/>
        <v>1</v>
      </c>
    </row>
    <row r="21" spans="2:14" ht="12.75">
      <c r="B21" s="9" t="s">
        <v>23</v>
      </c>
      <c r="C21" s="9"/>
      <c r="D21" s="10">
        <f>SUM(D11:D13)</f>
        <v>0.059336583880612165</v>
      </c>
      <c r="E21" s="10"/>
      <c r="F21" s="10">
        <f>SUM(F11:F13)</f>
        <v>0.0007724454831745529</v>
      </c>
      <c r="G21" s="10"/>
      <c r="H21" s="10">
        <f>SUM(H11:H13)</f>
        <v>0.036470846007114505</v>
      </c>
      <c r="I21" s="10"/>
      <c r="J21" s="10">
        <f>SUM(J11:J13)</f>
        <v>0.19958297673694858</v>
      </c>
      <c r="K21" s="10"/>
      <c r="L21" s="10">
        <f>SUM(L11:L13)</f>
        <v>0.21771640171585419</v>
      </c>
      <c r="M21" s="10"/>
      <c r="N21" s="10">
        <f>SUM(N11:N13)</f>
        <v>0.19056008372477334</v>
      </c>
    </row>
    <row r="26" ht="12.75">
      <c r="B26" s="3" t="s">
        <v>11</v>
      </c>
    </row>
    <row r="27" ht="12.75">
      <c r="B27" s="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FEBIAC</dc:creator>
  <cp:keywords/>
  <dc:description/>
  <cp:lastModifiedBy>Atanassoff Nadine</cp:lastModifiedBy>
  <cp:lastPrinted>2010-08-24T12:38:02Z</cp:lastPrinted>
  <dcterms:created xsi:type="dcterms:W3CDTF">2009-06-15T09:17:23Z</dcterms:created>
  <dcterms:modified xsi:type="dcterms:W3CDTF">2021-05-06T11:19:51Z</dcterms:modified>
  <cp:category/>
  <cp:version/>
  <cp:contentType/>
  <cp:contentStatus/>
</cp:coreProperties>
</file>